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oduction " sheetId="1" r:id="rId4"/>
    <sheet state="visible" name="2.Types of teachers and ruralit" sheetId="2" r:id="rId5"/>
    <sheet state="visible" name="3. Demographic Profile of Teach" sheetId="3" r:id="rId6"/>
    <sheet state="visible" name="4. Type of employment governmen" sheetId="4" r:id="rId7"/>
    <sheet state="visible" name="5. Terms of employment contract" sheetId="5" r:id="rId8"/>
    <sheet state="visible" name="6 Tables used in Report" sheetId="6" r:id="rId9"/>
  </sheets>
  <definedNames/>
  <calcPr/>
</workbook>
</file>

<file path=xl/sharedStrings.xml><?xml version="1.0" encoding="utf-8"?>
<sst xmlns="http://schemas.openxmlformats.org/spreadsheetml/2006/main" count="605" uniqueCount="186">
  <si>
    <t>Table 1.1 NIC codes used to identify teachers sector wise</t>
  </si>
  <si>
    <t>Industry Type</t>
  </si>
  <si>
    <t>NIC code</t>
  </si>
  <si>
    <t>Teachers Sector wise</t>
  </si>
  <si>
    <t>Early Childhood Education</t>
  </si>
  <si>
    <t>Primary School</t>
  </si>
  <si>
    <t>General Secondary School</t>
  </si>
  <si>
    <t>Special education</t>
  </si>
  <si>
    <t>85104+85213+85222</t>
  </si>
  <si>
    <t>vocational education (sec)</t>
  </si>
  <si>
    <t>Physical Education</t>
  </si>
  <si>
    <t>Music, Art, Drama</t>
  </si>
  <si>
    <t>Education Related, non teaching employment (identified but not analysed)</t>
  </si>
  <si>
    <t>Academic tutoring services</t>
  </si>
  <si>
    <t>Educational support services</t>
  </si>
  <si>
    <t>Source: authors analysis based on PLFS 2021-22</t>
  </si>
  <si>
    <t>Table 1.2 Codes used to identify and classify enterprise type:</t>
  </si>
  <si>
    <t>Government</t>
  </si>
  <si>
    <t>Government/local body-05, Public Sector Enterprises-06, Autonomous Bodies- 07,</t>
  </si>
  <si>
    <t>Non Government/Private</t>
  </si>
  <si>
    <t>Public/Private limited company-08, Co-operative societies-10,</t>
  </si>
  <si>
    <t>trust/other non-profit institutions -11, employer’s households(i.e., private households employing maid servant, watchman, cook, etc.) -12, others -19</t>
  </si>
  <si>
    <t xml:space="preserve">Table 2.1 Types of teachers and rurality of the teacher workforce
</t>
  </si>
  <si>
    <t xml:space="preserve">Gender </t>
  </si>
  <si>
    <t xml:space="preserve">Distribution  by social group </t>
  </si>
  <si>
    <t>location</t>
  </si>
  <si>
    <t>nature of employment</t>
  </si>
  <si>
    <t>Teachers by Industry type (NIC Code)</t>
  </si>
  <si>
    <t>% of the total labour force</t>
  </si>
  <si>
    <t>% of type of teacher to the total teacher labour force</t>
  </si>
  <si>
    <t>Median age</t>
  </si>
  <si>
    <t>% women teachers in the respective teacher type</t>
  </si>
  <si>
    <t>Median Age (Women)</t>
  </si>
  <si>
    <t>Median Age (Men)</t>
  </si>
  <si>
    <t>Scheduled Tribes</t>
  </si>
  <si>
    <t>Scheduled Castes</t>
  </si>
  <si>
    <t>Other Backward Castes</t>
  </si>
  <si>
    <t>Others</t>
  </si>
  <si>
    <t>proportion of workforce in rural locations</t>
  </si>
  <si>
    <r>
      <rPr>
        <rFont val="Arial"/>
        <color theme="1"/>
        <sz val="8.0"/>
      </rPr>
      <t xml:space="preserve">proportion of </t>
    </r>
    <r>
      <rPr>
        <rFont val="Arial"/>
        <b/>
        <color rgb="FF000000"/>
        <sz val="8.0"/>
      </rPr>
      <t>rural teachers who are women</t>
    </r>
  </si>
  <si>
    <r>
      <rPr>
        <rFont val="Arial"/>
        <color theme="1"/>
        <sz val="8.0"/>
      </rPr>
      <t>Proportion of</t>
    </r>
    <r>
      <rPr>
        <rFont val="Arial"/>
        <b/>
        <color rgb="FF000000"/>
        <sz val="8.0"/>
      </rPr>
      <t xml:space="preserve"> women</t>
    </r>
    <r>
      <rPr>
        <rFont val="Arial"/>
        <color rgb="FF000000"/>
        <sz val="8.0"/>
      </rPr>
      <t xml:space="preserve"> teachers working in rural locations</t>
    </r>
  </si>
  <si>
    <t>worked as regular wage/salaried employee (total: 31, 71, 72)</t>
  </si>
  <si>
    <t>self employed (total:11,12,21,61,62)</t>
  </si>
  <si>
    <t xml:space="preserve">All Teachers </t>
  </si>
  <si>
    <t>A. Early Childhood Education (85101)</t>
  </si>
  <si>
    <t>B. Primary School teacher (85102)</t>
  </si>
  <si>
    <t>C. General Secondary School (85211)</t>
  </si>
  <si>
    <t>D. Special education teachers (85104;213;222)</t>
  </si>
  <si>
    <t>E. Vocational education (sec) (85221)</t>
  </si>
  <si>
    <t>F. Physical Education (85410)</t>
  </si>
  <si>
    <t>G. Music, Art, Drama (85420)</t>
  </si>
  <si>
    <t>Total 'school teachers' (primary + general secondary: B+C)</t>
  </si>
  <si>
    <t>Total teachers (A+B+C+D+E+F+G)</t>
  </si>
  <si>
    <t>Total labour force</t>
  </si>
  <si>
    <t>All India Demography as per census 2011 (source *)</t>
  </si>
  <si>
    <t>Teachers by Enterprise type</t>
  </si>
  <si>
    <t xml:space="preserve">Government </t>
  </si>
  <si>
    <t>All Teachers(A,B,,D,E,F,G)</t>
  </si>
  <si>
    <t>All School Teachers (Primary+ Secondary)</t>
  </si>
  <si>
    <t>Primary School Teacher</t>
  </si>
  <si>
    <t>Gen secondary School Teacher</t>
  </si>
  <si>
    <t>Non Government/ Private</t>
  </si>
  <si>
    <t xml:space="preserve"> All Teachers (A+B+C+D+E+F+G)</t>
  </si>
  <si>
    <r>
      <rPr>
        <rFont val="Calibri, Arial"/>
        <color theme="1"/>
        <sz val="8.0"/>
      </rPr>
      <t>Note: Data is based on current weekly status.  *Under nature of employement, the categories: 'self employed as helper (12% of total labour force) ; 'worked as casual labour in public works other than MGNREG' (1% of total labour force) and 'Sought for work or available for work' (6.08% of total labour force) were left out as the % for teachers was '0'; ** Census of India 2011 http://censusmp.nic.in/censusmp/Data/PCA_DATA/008%20-%20Chapter%20-%206%</t>
    </r>
    <r>
      <rPr>
        <rFont val="Calibri"/>
        <color rgb="FFC22114"/>
        <sz val="8.0"/>
      </rPr>
      <t>20-%20ST%20.pdf; employed as regular watge/salaried employee: 31:  71:  72:    ; self employed (11:  12:  21:  61:  62:  )</t>
    </r>
  </si>
  <si>
    <t>Source: Analysis authors based on data from PLFS 2021-22; (*)</t>
  </si>
  <si>
    <t>Table 3.1 Age profile of teachers sector wise</t>
  </si>
  <si>
    <t>ECCE teacher</t>
  </si>
  <si>
    <t>Primary teachers</t>
  </si>
  <si>
    <t>secondary teachers</t>
  </si>
  <si>
    <t>total</t>
  </si>
  <si>
    <t>Replacement period</t>
  </si>
  <si>
    <t>Age Bracket</t>
  </si>
  <si>
    <t>&lt;20</t>
  </si>
  <si>
    <t>20-24</t>
  </si>
  <si>
    <t>25-29</t>
  </si>
  <si>
    <t>30-34</t>
  </si>
  <si>
    <t>35-39</t>
  </si>
  <si>
    <t>40-44</t>
  </si>
  <si>
    <t>45-49</t>
  </si>
  <si>
    <t>50-54</t>
  </si>
  <si>
    <t>2030-2034</t>
  </si>
  <si>
    <t>55-59</t>
  </si>
  <si>
    <t>2025-2029</t>
  </si>
  <si>
    <t>60-65</t>
  </si>
  <si>
    <t>2021-2025</t>
  </si>
  <si>
    <t>&gt;65</t>
  </si>
  <si>
    <t>Table 4.1 Proportion of women to men teachers in govt and pvt employment, sector wise</t>
  </si>
  <si>
    <t>Govt.</t>
  </si>
  <si>
    <t>Pvt/NonGovt.</t>
  </si>
  <si>
    <t>Type of teacher</t>
  </si>
  <si>
    <t>Female</t>
  </si>
  <si>
    <t>Male</t>
  </si>
  <si>
    <t>Overall</t>
  </si>
  <si>
    <t>Primary teacher</t>
  </si>
  <si>
    <t>Secondary teacher</t>
  </si>
  <si>
    <t>(small sample)</t>
  </si>
  <si>
    <t>SplEd teacher</t>
  </si>
  <si>
    <t>VocEd teacher</t>
  </si>
  <si>
    <t>Music,Art,Drama teacher</t>
  </si>
  <si>
    <t>PhyEd.teacher</t>
  </si>
  <si>
    <t>source: authors analysis based on PLFS 2021-22</t>
  </si>
  <si>
    <t>Table 4.2 Median age of govt and private school teachers in rural and urban locations sector wise</t>
  </si>
  <si>
    <t>Overall Govt</t>
  </si>
  <si>
    <t>Overall Pvt</t>
  </si>
  <si>
    <t>Table 4.3 Teachers' social group in government vs private schools, sector wise</t>
  </si>
  <si>
    <t>Private/Non Government</t>
  </si>
  <si>
    <t>Social Group</t>
  </si>
  <si>
    <t>Primary teacher.</t>
  </si>
  <si>
    <t>General</t>
  </si>
  <si>
    <t>OBC</t>
  </si>
  <si>
    <t>SC</t>
  </si>
  <si>
    <t>ST</t>
  </si>
  <si>
    <t>Table 4.4 Proportion of rural to urban teachers in govt and private employment sector wise</t>
  </si>
  <si>
    <t>Rural</t>
  </si>
  <si>
    <t>Urban</t>
  </si>
  <si>
    <t>Grand Total</t>
  </si>
  <si>
    <t>Table - 4. 5 Proportion of men and women in rural and urban locations in govt and private employment sector wise</t>
  </si>
  <si>
    <t>Gender</t>
  </si>
  <si>
    <t>Table 4. 6 Median age of govt and private school teachers in rural and urban locations sector wise</t>
  </si>
  <si>
    <t>Table 4.7 Median age of govt and private school teachers by gender and rural urban location, sector wise</t>
  </si>
  <si>
    <t>median age</t>
  </si>
  <si>
    <t>ECCE teacher Total</t>
  </si>
  <si>
    <t>Primary teacher Total</t>
  </si>
  <si>
    <t>Secondary teacher Total</t>
  </si>
  <si>
    <t>Table 4.8 Proportion of women in the respective age bracket of the workforce: government ,private and overall, sector wise</t>
  </si>
  <si>
    <t>Total</t>
  </si>
  <si>
    <t>Figure 4.1 Age Profile of all teachers (ECCe, Primary and Secondary)</t>
  </si>
  <si>
    <t>Age profile of Government sector teachers</t>
  </si>
  <si>
    <t>AGe profile of Private sector teachers</t>
  </si>
  <si>
    <t>Figure 4.2 The presence of SC,ST teachers in private sector is lower compared to the government sector</t>
  </si>
  <si>
    <t>Table 5.1 Proportion of teachers with contracts and related average salary, sector wise, govt-private employment type, gender wise and &lt;30 years</t>
  </si>
  <si>
    <t>Proportion</t>
  </si>
  <si>
    <t>Average Salary (monthly in INR)</t>
  </si>
  <si>
    <t>Pvt</t>
  </si>
  <si>
    <t>All Teachers</t>
  </si>
  <si>
    <t>NI</t>
  </si>
  <si>
    <t>No written contract</t>
  </si>
  <si>
    <t>Written contract&lt;3yr</t>
  </si>
  <si>
    <t>Written contract &gt; 3yrs</t>
  </si>
  <si>
    <t>By Gender</t>
  </si>
  <si>
    <t>All female</t>
  </si>
  <si>
    <t>All male</t>
  </si>
  <si>
    <t>overall</t>
  </si>
  <si>
    <t>Teachers in age bracket upto 29 years</t>
  </si>
  <si>
    <t>all female</t>
  </si>
  <si>
    <t>insufficient sample</t>
  </si>
  <si>
    <t>Source: authors based on PLFS 2021-22</t>
  </si>
  <si>
    <t>Table 5.2 Salary comparisons based on contract type, between government and private and gender, sector wise</t>
  </si>
  <si>
    <t>proportion of the salary of 3 year contract teacher received by teachers with out contract</t>
  </si>
  <si>
    <t>proportion of salary of govt school teacher received by pvt school teacher both with contracts&gt;3 yrs</t>
  </si>
  <si>
    <t>proportion of govt teacher salary received by pvt school teacher</t>
  </si>
  <si>
    <t>Women</t>
  </si>
  <si>
    <t>proportion of male teacher salary received by woman</t>
  </si>
  <si>
    <t>Men</t>
  </si>
  <si>
    <t>Teachers &lt; 30 years</t>
  </si>
  <si>
    <t>women</t>
  </si>
  <si>
    <t>men</t>
  </si>
  <si>
    <t>Table 5.3 Differential wages between women and men , rural urban and government, non government teachers</t>
  </si>
  <si>
    <t>Vocational education (sec)</t>
  </si>
  <si>
    <t>Rural non government teachers' wage as proportion of government teacher wage</t>
  </si>
  <si>
    <t>Rural women non government teachers' wage as proportion of government teacher wage</t>
  </si>
  <si>
    <t>Urban non government teachers' wage as proportion of government teacher wage</t>
  </si>
  <si>
    <t>Non government rural teachers' wage as proportion of urban teachers wage</t>
  </si>
  <si>
    <t>Source: PLFS 2020-21 data analysis authors</t>
  </si>
  <si>
    <t>Table 5.4 Benefits: sector wise, comparing government and private teachers</t>
  </si>
  <si>
    <t>most/all</t>
  </si>
  <si>
    <t>some</t>
  </si>
  <si>
    <t>only health&amp;maternity</t>
  </si>
  <si>
    <t>Not Eligible</t>
  </si>
  <si>
    <t>Figure 5.1</t>
  </si>
  <si>
    <t xml:space="preserve">Proportion of women in the respective age bracket of the workforce: government ,private and overall, sector wise </t>
  </si>
  <si>
    <t xml:space="preserve"> Table 4.1 Proportion of women to men teachers in govt and pvt employment, sector wise</t>
  </si>
  <si>
    <t xml:space="preserve">Govt. </t>
  </si>
  <si>
    <t xml:space="preserve">Total </t>
  </si>
  <si>
    <t>Proportion of women in the respective age bracket of the workforce: government ,private and overall, sector wise</t>
  </si>
  <si>
    <t>Table 4.7 Median age of govt and private school teachers by gender and rural uban location, sector wise</t>
  </si>
  <si>
    <t>Table  3.1 Age profile of teachers sector wise</t>
  </si>
  <si>
    <t>Age Profile of Government teachers sector wise</t>
  </si>
  <si>
    <t>Age Profile of Privtate/NonGovt teachers sector wise</t>
  </si>
  <si>
    <t>Teachers' social group in government vs private schools, sector wise</t>
  </si>
  <si>
    <t xml:space="preserve">ECCE Govt. </t>
  </si>
  <si>
    <t xml:space="preserve">PRT Govt. </t>
  </si>
  <si>
    <t xml:space="preserve">SCT Govt. </t>
  </si>
  <si>
    <t>ECCE Pvt/NonGovt.</t>
  </si>
  <si>
    <t>PRT Pvt/NonGovt.</t>
  </si>
  <si>
    <t>SCT Pvt/NonGovt.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</si>
</sst>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  <scheme val="minor"/>
    </font>
    <font>
      <color rgb="FF000000"/>
      <name val="Arial"/>
    </font>
    <font>
      <color theme="1"/>
      <name val="Arial"/>
    </font>
    <font>
      <b/>
      <sz val="8.0"/>
      <color rgb="FF000000"/>
      <name val="Arial"/>
    </font>
    <font>
      <sz val="11.0"/>
      <color rgb="FF000000"/>
      <name val="Calibri"/>
    </font>
    <font/>
    <font>
      <sz val="8.0"/>
      <color theme="1"/>
      <name val="Arial"/>
    </font>
    <font>
      <b/>
      <color theme="1"/>
      <name val="Arial"/>
    </font>
    <font>
      <sz val="9.0"/>
      <color theme="1"/>
      <name val="Arial"/>
    </font>
    <font>
      <b/>
      <sz val="8.0"/>
      <color theme="1"/>
      <name val="Arial"/>
    </font>
    <font>
      <sz val="8.0"/>
      <color theme="1"/>
      <name val="Calibri"/>
    </font>
    <font>
      <sz val="9.0"/>
      <color rgb="FF000000"/>
      <name val="Arial"/>
    </font>
    <font>
      <sz val="11.0"/>
      <color rgb="FF000000"/>
      <name val="Arial"/>
    </font>
    <font>
      <b/>
      <color rgb="FF000000"/>
      <name val="Arial"/>
    </font>
    <font>
      <sz val="8.0"/>
      <color rgb="FF000000"/>
      <name val="Arial"/>
    </font>
    <font>
      <b/>
      <sz val="11.0"/>
      <color rgb="FF000000"/>
      <name val="Arial"/>
    </font>
    <font>
      <color theme="1"/>
      <name val="Arial"/>
      <scheme val="minor"/>
    </font>
    <font>
      <sz val="11.0"/>
      <color theme="1"/>
      <name val="Arial"/>
    </font>
    <font>
      <sz val="11.0"/>
      <color theme="1"/>
      <name val="Calibri"/>
    </font>
  </fonts>
  <fills count="21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EF1CC"/>
        <bgColor rgb="FFFEF1CC"/>
      </patternFill>
    </fill>
    <fill>
      <patternFill patternType="solid">
        <fgColor rgb="FFFDE49A"/>
        <bgColor rgb="FFFDE49A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999999"/>
        <bgColor rgb="FF999999"/>
      </patternFill>
    </fill>
    <fill>
      <patternFill patternType="solid">
        <fgColor theme="0"/>
        <bgColor theme="0"/>
      </patternFill>
    </fill>
    <fill>
      <patternFill patternType="solid">
        <fgColor rgb="FFC27BA0"/>
        <bgColor rgb="FFC27BA0"/>
      </patternFill>
    </fill>
    <fill>
      <patternFill patternType="solid">
        <fgColor rgb="FFB6D7A8"/>
        <bgColor rgb="FFB6D7A8"/>
      </patternFill>
    </fill>
    <fill>
      <patternFill patternType="solid">
        <fgColor rgb="FFEAD1DC"/>
        <bgColor rgb="FFEAD1DC"/>
      </patternFill>
    </fill>
    <fill>
      <patternFill patternType="solid">
        <fgColor rgb="FFD5A6BD"/>
        <bgColor rgb="FFD5A6BD"/>
      </patternFill>
    </fill>
    <fill>
      <patternFill patternType="solid">
        <fgColor rgb="FFA4C2F4"/>
        <bgColor rgb="FFA4C2F4"/>
      </patternFill>
    </fill>
    <fill>
      <patternFill patternType="solid">
        <fgColor rgb="FFF4CCCC"/>
        <bgColor rgb="FFF4CCCC"/>
      </patternFill>
    </fill>
    <fill>
      <patternFill patternType="solid">
        <fgColor rgb="FF6D9EEB"/>
        <bgColor rgb="FF6D9EEB"/>
      </patternFill>
    </fill>
    <fill>
      <patternFill patternType="solid">
        <fgColor rgb="FFBF9000"/>
        <bgColor rgb="FFBF9000"/>
      </patternFill>
    </fill>
    <fill>
      <patternFill patternType="solid">
        <fgColor rgb="FFFFD966"/>
        <bgColor rgb="FFFFD966"/>
      </patternFill>
    </fill>
    <fill>
      <patternFill patternType="solid">
        <fgColor rgb="FFF1C232"/>
        <bgColor rgb="FFF1C232"/>
      </patternFill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6AA84F"/>
      </bottom>
    </border>
    <border>
      <left style="thin">
        <color rgb="FF000000"/>
      </left>
      <right style="thin">
        <color rgb="FF6AA84F"/>
      </right>
      <top style="thin">
        <color rgb="FF000000"/>
      </top>
      <bottom style="thin">
        <color rgb="FF000000"/>
      </bottom>
    </border>
    <border>
      <left style="thin">
        <color rgb="FF6AA84F"/>
      </left>
      <right style="thin">
        <color rgb="FF6AA84F"/>
      </right>
      <top style="thin">
        <color rgb="FF6AA84F"/>
      </top>
      <bottom style="thin">
        <color rgb="FF6AA84F"/>
      </bottom>
    </border>
    <border>
      <left style="thin">
        <color rgb="FF6AA84F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wrapText="1"/>
    </xf>
    <xf borderId="1" fillId="0" fontId="2" numFmtId="0" xfId="0" applyAlignment="1" applyBorder="1" applyFont="1">
      <alignment horizontal="left" shrinkToFit="0" vertical="bottom" wrapText="1"/>
    </xf>
    <xf borderId="1" fillId="0" fontId="3" numFmtId="0" xfId="0" applyAlignment="1" applyBorder="1" applyFont="1">
      <alignment horizontal="left" shrinkToFit="0" wrapText="1"/>
    </xf>
    <xf borderId="1" fillId="0" fontId="1" numFmtId="0" xfId="0" applyAlignment="1" applyBorder="1" applyFont="1">
      <alignment horizontal="right" shrinkToFit="0" wrapText="1"/>
    </xf>
    <xf borderId="0" fillId="0" fontId="2" numFmtId="0" xfId="0" applyAlignment="1" applyFont="1">
      <alignment horizontal="left"/>
    </xf>
    <xf borderId="0" fillId="0" fontId="4" numFmtId="0" xfId="0" applyFont="1"/>
    <xf borderId="2" fillId="0" fontId="1" numFmtId="0" xfId="0" applyAlignment="1" applyBorder="1" applyFont="1">
      <alignment horizontal="left" shrinkToFit="0" wrapText="1"/>
    </xf>
    <xf borderId="3" fillId="0" fontId="5" numFmtId="0" xfId="0" applyBorder="1" applyFont="1"/>
    <xf borderId="0" fillId="0" fontId="4" numFmtId="0" xfId="0" applyAlignment="1" applyFont="1">
      <alignment horizontal="left"/>
    </xf>
    <xf borderId="0" fillId="0" fontId="2" numFmtId="0" xfId="0" applyFont="1"/>
    <xf borderId="1" fillId="2" fontId="2" numFmtId="0" xfId="0" applyAlignment="1" applyBorder="1" applyFill="1" applyFont="1">
      <alignment vertical="bottom"/>
    </xf>
    <xf borderId="4" fillId="2" fontId="2" numFmtId="0" xfId="0" applyAlignment="1" applyBorder="1" applyFont="1">
      <alignment vertical="bottom"/>
    </xf>
    <xf borderId="5" fillId="2" fontId="6" numFmtId="0" xfId="0" applyAlignment="1" applyBorder="1" applyFont="1">
      <alignment horizontal="center" vertical="bottom"/>
    </xf>
    <xf borderId="5" fillId="0" fontId="5" numFmtId="0" xfId="0" applyBorder="1" applyFont="1"/>
    <xf borderId="4" fillId="0" fontId="5" numFmtId="0" xfId="0" applyBorder="1" applyFont="1"/>
    <xf borderId="5" fillId="2" fontId="6" numFmtId="0" xfId="0" applyAlignment="1" applyBorder="1" applyFont="1">
      <alignment horizontal="center" shrinkToFit="0" vertical="bottom" wrapText="1"/>
    </xf>
    <xf borderId="0" fillId="0" fontId="2" numFmtId="0" xfId="0" applyAlignment="1" applyFont="1">
      <alignment vertical="bottom"/>
    </xf>
    <xf borderId="3" fillId="2" fontId="7" numFmtId="0" xfId="0" applyAlignment="1" applyBorder="1" applyFont="1">
      <alignment shrinkToFit="0" vertical="bottom" wrapText="1"/>
    </xf>
    <xf borderId="6" fillId="2" fontId="8" numFmtId="0" xfId="0" applyAlignment="1" applyBorder="1" applyFont="1">
      <alignment shrinkToFit="0" vertical="bottom" wrapText="1"/>
    </xf>
    <xf borderId="6" fillId="2" fontId="6" numFmtId="0" xfId="0" applyAlignment="1" applyBorder="1" applyFont="1">
      <alignment shrinkToFit="0" vertical="bottom" wrapText="1"/>
    </xf>
    <xf borderId="1" fillId="2" fontId="6" numFmtId="0" xfId="0" applyAlignment="1" applyBorder="1" applyFont="1">
      <alignment shrinkToFit="0" vertical="bottom" wrapText="1"/>
    </xf>
    <xf borderId="7" fillId="2" fontId="6" numFmtId="0" xfId="0" applyAlignment="1" applyBorder="1" applyFont="1">
      <alignment shrinkToFit="0" vertical="bottom" wrapText="1"/>
    </xf>
    <xf borderId="6" fillId="2" fontId="2" numFmtId="0" xfId="0" applyAlignment="1" applyBorder="1" applyFont="1">
      <alignment vertical="bottom"/>
    </xf>
    <xf borderId="3" fillId="0" fontId="6" numFmtId="0" xfId="0" applyAlignment="1" applyBorder="1" applyFont="1">
      <alignment vertical="bottom"/>
    </xf>
    <xf borderId="6" fillId="0" fontId="6" numFmtId="10" xfId="0" applyAlignment="1" applyBorder="1" applyFont="1" applyNumberFormat="1">
      <alignment horizontal="center" vertical="bottom"/>
    </xf>
    <xf borderId="6" fillId="0" fontId="6" numFmtId="0" xfId="0" applyAlignment="1" applyBorder="1" applyFont="1">
      <alignment horizontal="center" vertical="bottom"/>
    </xf>
    <xf borderId="6" fillId="0" fontId="6" numFmtId="9" xfId="0" applyAlignment="1" applyBorder="1" applyFont="1" applyNumberFormat="1">
      <alignment horizontal="center" vertical="bottom"/>
    </xf>
    <xf borderId="6" fillId="0" fontId="2" numFmtId="9" xfId="0" applyAlignment="1" applyBorder="1" applyFont="1" applyNumberFormat="1">
      <alignment vertical="bottom"/>
    </xf>
    <xf borderId="6" fillId="3" fontId="2" numFmtId="9" xfId="0" applyAlignment="1" applyBorder="1" applyFill="1" applyFont="1" applyNumberFormat="1">
      <alignment vertical="bottom"/>
    </xf>
    <xf borderId="8" fillId="0" fontId="6" numFmtId="0" xfId="0" applyAlignment="1" applyBorder="1" applyFont="1">
      <alignment shrinkToFit="0" vertical="bottom" wrapText="0"/>
    </xf>
    <xf borderId="6" fillId="4" fontId="2" numFmtId="0" xfId="0" applyAlignment="1" applyBorder="1" applyFill="1" applyFont="1">
      <alignment vertical="bottom"/>
    </xf>
    <xf borderId="6" fillId="4" fontId="6" numFmtId="9" xfId="0" applyAlignment="1" applyBorder="1" applyFont="1" applyNumberFormat="1">
      <alignment horizontal="center" vertical="bottom"/>
    </xf>
    <xf borderId="6" fillId="4" fontId="6" numFmtId="0" xfId="0" applyAlignment="1" applyBorder="1" applyFont="1">
      <alignment horizontal="center" vertical="bottom"/>
    </xf>
    <xf borderId="6" fillId="4" fontId="2" numFmtId="9" xfId="0" applyAlignment="1" applyBorder="1" applyFont="1" applyNumberFormat="1">
      <alignment vertical="bottom"/>
    </xf>
    <xf borderId="6" fillId="0" fontId="2" numFmtId="0" xfId="0" applyAlignment="1" applyBorder="1" applyFont="1">
      <alignment vertical="bottom"/>
    </xf>
    <xf borderId="3" fillId="2" fontId="9" numFmtId="0" xfId="0" applyAlignment="1" applyBorder="1" applyFont="1">
      <alignment vertical="bottom"/>
    </xf>
    <xf borderId="6" fillId="2" fontId="2" numFmtId="9" xfId="0" applyAlignment="1" applyBorder="1" applyFont="1" applyNumberFormat="1">
      <alignment vertical="bottom"/>
    </xf>
    <xf borderId="6" fillId="2" fontId="2" numFmtId="10" xfId="0" applyAlignment="1" applyBorder="1" applyFont="1" applyNumberFormat="1">
      <alignment vertical="bottom"/>
    </xf>
    <xf borderId="6" fillId="0" fontId="6" numFmtId="1" xfId="0" applyAlignment="1" applyBorder="1" applyFont="1" applyNumberFormat="1">
      <alignment horizontal="center" vertical="bottom"/>
    </xf>
    <xf borderId="6" fillId="0" fontId="6" numFmtId="1" xfId="0" applyAlignment="1" applyBorder="1" applyFont="1" applyNumberFormat="1">
      <alignment horizontal="right" vertical="bottom"/>
    </xf>
    <xf borderId="6" fillId="0" fontId="2" numFmtId="10" xfId="0" applyAlignment="1" applyBorder="1" applyFont="1" applyNumberFormat="1">
      <alignment vertical="bottom"/>
    </xf>
    <xf borderId="3" fillId="0" fontId="6" numFmtId="0" xfId="0" applyAlignment="1" applyBorder="1" applyFont="1">
      <alignment horizontal="right" vertical="bottom"/>
    </xf>
    <xf borderId="6" fillId="2" fontId="2" numFmtId="1" xfId="0" applyAlignment="1" applyBorder="1" applyFont="1" applyNumberFormat="1">
      <alignment vertical="bottom"/>
    </xf>
    <xf borderId="8" fillId="0" fontId="10" numFmtId="0" xfId="0" applyAlignment="1" applyBorder="1" applyFont="1">
      <alignment shrinkToFit="0" vertical="bottom" wrapText="1"/>
    </xf>
    <xf borderId="7" fillId="0" fontId="5" numFmtId="0" xfId="0" applyBorder="1" applyFont="1"/>
    <xf borderId="6" fillId="0" fontId="5" numFmtId="0" xfId="0" applyBorder="1" applyFont="1"/>
    <xf borderId="8" fillId="0" fontId="6" numFmtId="0" xfId="0" applyAlignment="1" applyBorder="1" applyFont="1">
      <alignment vertical="bottom"/>
    </xf>
    <xf borderId="9" fillId="0" fontId="1" numFmtId="0" xfId="0" applyAlignment="1" applyBorder="1" applyFont="1">
      <alignment horizontal="left" shrinkToFit="0" wrapText="1"/>
    </xf>
    <xf borderId="1" fillId="0" fontId="1" numFmtId="10" xfId="0" applyAlignment="1" applyBorder="1" applyFont="1" applyNumberFormat="1">
      <alignment horizontal="right" shrinkToFit="0" wrapText="1"/>
    </xf>
    <xf borderId="0" fillId="0" fontId="1" numFmtId="0" xfId="0" applyAlignment="1" applyFont="1">
      <alignment horizontal="left" shrinkToFit="0" wrapText="1"/>
    </xf>
    <xf borderId="9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wrapText="1"/>
    </xf>
    <xf borderId="1" fillId="0" fontId="11" numFmtId="0" xfId="0" applyAlignment="1" applyBorder="1" applyFont="1">
      <alignment horizontal="left" shrinkToFit="0" wrapText="1"/>
    </xf>
    <xf borderId="2" fillId="0" fontId="1" numFmtId="0" xfId="0" applyAlignment="1" applyBorder="1" applyFont="1">
      <alignment horizontal="center" shrinkToFit="0" wrapText="1"/>
    </xf>
    <xf borderId="0" fillId="5" fontId="12" numFmtId="0" xfId="0" applyFill="1" applyFont="1"/>
    <xf borderId="9" fillId="0" fontId="13" numFmtId="0" xfId="0" applyAlignment="1" applyBorder="1" applyFont="1">
      <alignment shrinkToFit="0" wrapText="1"/>
    </xf>
    <xf borderId="1" fillId="6" fontId="2" numFmtId="0" xfId="0" applyAlignment="1" applyBorder="1" applyFill="1" applyFont="1">
      <alignment horizontal="left" shrinkToFit="0" vertical="bottom" wrapText="1"/>
    </xf>
    <xf borderId="9" fillId="0" fontId="13" numFmtId="0" xfId="0" applyAlignment="1" applyBorder="1" applyFont="1">
      <alignment horizontal="center" shrinkToFit="0" wrapText="1"/>
    </xf>
    <xf borderId="1" fillId="0" fontId="11" numFmtId="0" xfId="0" applyAlignment="1" applyBorder="1" applyFont="1">
      <alignment shrinkToFit="0" wrapText="1"/>
    </xf>
    <xf borderId="1" fillId="0" fontId="13" numFmtId="0" xfId="0" applyAlignment="1" applyBorder="1" applyFont="1">
      <alignment shrinkToFit="0" wrapText="1"/>
    </xf>
    <xf borderId="9" fillId="0" fontId="1" numFmtId="0" xfId="0" applyAlignment="1" applyBorder="1" applyFont="1">
      <alignment horizontal="right" shrinkToFit="0" wrapText="1"/>
    </xf>
    <xf borderId="1" fillId="0" fontId="1" numFmtId="3" xfId="0" applyAlignment="1" applyBorder="1" applyFont="1" applyNumberFormat="1">
      <alignment horizontal="right" shrinkToFit="0" wrapText="1"/>
    </xf>
    <xf borderId="10" fillId="0" fontId="1" numFmtId="0" xfId="0" applyAlignment="1" applyBorder="1" applyFont="1">
      <alignment horizontal="center" shrinkToFit="0" wrapText="1"/>
    </xf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8" fillId="0" fontId="5" numFmtId="0" xfId="0" applyBorder="1" applyFont="1"/>
    <xf borderId="1" fillId="0" fontId="14" numFmtId="0" xfId="0" applyAlignment="1" applyBorder="1" applyFont="1">
      <alignment horizontal="left" shrinkToFit="0" wrapText="1"/>
    </xf>
    <xf borderId="1" fillId="0" fontId="14" numFmtId="0" xfId="0" applyAlignment="1" applyBorder="1" applyFont="1">
      <alignment horizontal="right" shrinkToFit="0" wrapText="1"/>
    </xf>
    <xf borderId="1" fillId="0" fontId="1" numFmtId="10" xfId="0" applyAlignment="1" applyBorder="1" applyFont="1" applyNumberFormat="1">
      <alignment horizontal="center" shrinkToFit="0" wrapText="1"/>
    </xf>
    <xf borderId="1" fillId="0" fontId="2" numFmtId="0" xfId="0" applyAlignment="1" applyBorder="1" applyFont="1">
      <alignment horizontal="left" shrinkToFit="0" wrapText="1"/>
    </xf>
    <xf borderId="9" fillId="0" fontId="11" numFmtId="0" xfId="0" applyAlignment="1" applyBorder="1" applyFont="1">
      <alignment horizontal="left" shrinkToFit="0" wrapText="1"/>
    </xf>
    <xf borderId="1" fillId="7" fontId="2" numFmtId="0" xfId="0" applyAlignment="1" applyBorder="1" applyFill="1" applyFont="1">
      <alignment horizontal="left" shrinkToFit="0" wrapText="1"/>
    </xf>
    <xf borderId="14" fillId="0" fontId="2" numFmtId="0" xfId="0" applyAlignment="1" applyBorder="1" applyFont="1">
      <alignment horizontal="left" shrinkToFit="0" wrapText="1"/>
    </xf>
    <xf borderId="15" fillId="0" fontId="1" numFmtId="10" xfId="0" applyAlignment="1" applyBorder="1" applyFont="1" applyNumberFormat="1">
      <alignment horizontal="center" shrinkToFit="0" wrapText="1"/>
    </xf>
    <xf borderId="16" fillId="0" fontId="1" numFmtId="10" xfId="0" applyAlignment="1" applyBorder="1" applyFont="1" applyNumberFormat="1">
      <alignment horizontal="center" shrinkToFit="0" wrapText="1"/>
    </xf>
    <xf borderId="17" fillId="0" fontId="1" numFmtId="10" xfId="0" applyAlignment="1" applyBorder="1" applyFont="1" applyNumberFormat="1">
      <alignment horizontal="center" shrinkToFit="0" wrapText="1"/>
    </xf>
    <xf borderId="1" fillId="0" fontId="11" numFmtId="0" xfId="0" applyAlignment="1" applyBorder="1" applyFont="1">
      <alignment horizontal="center" shrinkToFit="0" wrapText="1"/>
    </xf>
    <xf borderId="1" fillId="0" fontId="1" numFmtId="9" xfId="0" applyAlignment="1" applyBorder="1" applyFont="1" applyNumberFormat="1">
      <alignment horizontal="center" shrinkToFit="0" wrapText="1"/>
    </xf>
    <xf borderId="9" fillId="0" fontId="13" numFmtId="0" xfId="0" applyAlignment="1" applyBorder="1" applyFont="1">
      <alignment horizontal="left" shrinkToFit="0" wrapText="1"/>
    </xf>
    <xf borderId="0" fillId="0" fontId="15" numFmtId="0" xfId="0" applyFont="1"/>
    <xf borderId="0" fillId="0" fontId="1" numFmtId="0" xfId="0" applyFont="1"/>
    <xf borderId="13" fillId="0" fontId="2" numFmtId="0" xfId="0" applyAlignment="1" applyBorder="1" applyFont="1">
      <alignment vertical="bottom"/>
    </xf>
    <xf borderId="5" fillId="0" fontId="2" numFmtId="0" xfId="0" applyAlignment="1" applyBorder="1" applyFont="1">
      <alignment vertical="bottom"/>
    </xf>
    <xf borderId="0" fillId="8" fontId="2" numFmtId="0" xfId="0" applyFill="1" applyFont="1"/>
    <xf borderId="7" fillId="0" fontId="2" numFmtId="0" xfId="0" applyAlignment="1" applyBorder="1" applyFont="1">
      <alignment vertical="bottom"/>
    </xf>
    <xf borderId="7" fillId="0" fontId="2" numFmtId="0" xfId="0" applyAlignment="1" applyBorder="1" applyFont="1">
      <alignment shrinkToFit="0" vertical="bottom" wrapText="0"/>
    </xf>
    <xf borderId="8" fillId="0" fontId="2" numFmtId="0" xfId="0" applyAlignment="1" applyBorder="1" applyFont="1">
      <alignment shrinkToFit="0" vertical="bottom" wrapText="0"/>
    </xf>
    <xf borderId="3" fillId="0" fontId="2" numFmtId="0" xfId="0" applyAlignment="1" applyBorder="1" applyFont="1">
      <alignment vertical="bottom"/>
    </xf>
    <xf borderId="7" fillId="0" fontId="2" numFmtId="0" xfId="0" applyAlignment="1" applyBorder="1" applyFont="1">
      <alignment horizontal="center" vertical="bottom"/>
    </xf>
    <xf borderId="6" fillId="0" fontId="2" numFmtId="10" xfId="0" applyAlignment="1" applyBorder="1" applyFont="1" applyNumberFormat="1">
      <alignment horizontal="right" vertical="bottom"/>
    </xf>
    <xf borderId="6" fillId="9" fontId="2" numFmtId="10" xfId="0" applyAlignment="1" applyBorder="1" applyFill="1" applyFont="1" applyNumberFormat="1">
      <alignment horizontal="right" vertical="bottom"/>
    </xf>
    <xf borderId="6" fillId="10" fontId="2" numFmtId="10" xfId="0" applyAlignment="1" applyBorder="1" applyFill="1" applyFont="1" applyNumberFormat="1">
      <alignment horizontal="right" vertical="bottom"/>
    </xf>
    <xf borderId="6" fillId="11" fontId="2" numFmtId="10" xfId="0" applyAlignment="1" applyBorder="1" applyFill="1" applyFont="1" applyNumberFormat="1">
      <alignment horizontal="right" vertical="bottom"/>
    </xf>
    <xf borderId="6" fillId="12" fontId="2" numFmtId="10" xfId="0" applyAlignment="1" applyBorder="1" applyFill="1" applyFont="1" applyNumberFormat="1">
      <alignment horizontal="right" vertical="bottom"/>
    </xf>
    <xf borderId="6" fillId="13" fontId="2" numFmtId="10" xfId="0" applyAlignment="1" applyBorder="1" applyFill="1" applyFont="1" applyNumberFormat="1">
      <alignment horizontal="right" vertical="bottom"/>
    </xf>
    <xf borderId="6" fillId="14" fontId="2" numFmtId="10" xfId="0" applyAlignment="1" applyBorder="1" applyFill="1" applyFont="1" applyNumberFormat="1">
      <alignment horizontal="right" vertical="bottom"/>
    </xf>
    <xf borderId="8" fillId="0" fontId="2" numFmtId="0" xfId="0" applyAlignment="1" applyBorder="1" applyFont="1">
      <alignment vertical="bottom"/>
    </xf>
    <xf borderId="0" fillId="0" fontId="2" numFmtId="10" xfId="0" applyAlignment="1" applyFont="1" applyNumberFormat="1">
      <alignment vertical="bottom"/>
    </xf>
    <xf borderId="0" fillId="0" fontId="2" numFmtId="0" xfId="0" applyAlignment="1" applyFont="1">
      <alignment readingOrder="0" vertical="bottom"/>
    </xf>
    <xf borderId="0" fillId="5" fontId="2" numFmtId="0" xfId="0" applyAlignment="1" applyFont="1">
      <alignment vertical="bottom"/>
    </xf>
    <xf borderId="6" fillId="0" fontId="2" numFmtId="0" xfId="0" applyAlignment="1" applyBorder="1" applyFont="1">
      <alignment horizontal="center" vertical="bottom"/>
    </xf>
    <xf borderId="0" fillId="5" fontId="2" numFmtId="10" xfId="0" applyAlignment="1" applyFont="1" applyNumberFormat="1">
      <alignment vertical="bottom"/>
    </xf>
    <xf borderId="6" fillId="15" fontId="2" numFmtId="10" xfId="0" applyAlignment="1" applyBorder="1" applyFill="1" applyFont="1" applyNumberFormat="1">
      <alignment horizontal="right" vertical="bottom"/>
    </xf>
    <xf borderId="7" fillId="5" fontId="2" numFmtId="10" xfId="0" applyAlignment="1" applyBorder="1" applyFont="1" applyNumberFormat="1">
      <alignment vertical="bottom"/>
    </xf>
    <xf borderId="7" fillId="5" fontId="2" numFmtId="0" xfId="0" applyAlignment="1" applyBorder="1" applyFont="1">
      <alignment vertical="bottom"/>
    </xf>
    <xf borderId="6" fillId="16" fontId="2" numFmtId="0" xfId="0" applyAlignment="1" applyBorder="1" applyFill="1" applyFont="1">
      <alignment horizontal="center" vertical="bottom"/>
    </xf>
    <xf borderId="6" fillId="17" fontId="2" numFmtId="0" xfId="0" applyAlignment="1" applyBorder="1" applyFill="1" applyFont="1">
      <alignment horizontal="center" vertical="bottom"/>
    </xf>
    <xf borderId="6" fillId="18" fontId="2" numFmtId="0" xfId="0" applyAlignment="1" applyBorder="1" applyFill="1" applyFont="1">
      <alignment horizontal="center" vertical="bottom"/>
    </xf>
    <xf borderId="6" fillId="19" fontId="2" numFmtId="0" xfId="0" applyAlignment="1" applyBorder="1" applyFill="1" applyFont="1">
      <alignment horizontal="center" vertical="bottom"/>
    </xf>
    <xf borderId="6" fillId="20" fontId="2" numFmtId="0" xfId="0" applyAlignment="1" applyBorder="1" applyFill="1" applyFont="1">
      <alignment horizontal="center" vertical="bottom"/>
    </xf>
    <xf borderId="9" fillId="0" fontId="16" numFmtId="0" xfId="0" applyAlignment="1" applyBorder="1" applyFont="1">
      <alignment readingOrder="0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shrinkToFit="0" vertical="bottom" wrapText="0"/>
    </xf>
    <xf borderId="1" fillId="0" fontId="2" numFmtId="10" xfId="0" applyAlignment="1" applyBorder="1" applyFont="1" applyNumberFormat="1">
      <alignment horizontal="right" vertical="bottom"/>
    </xf>
    <xf borderId="1" fillId="9" fontId="2" numFmtId="10" xfId="0" applyAlignment="1" applyBorder="1" applyFont="1" applyNumberFormat="1">
      <alignment horizontal="right" vertical="bottom"/>
    </xf>
    <xf borderId="6" fillId="18" fontId="2" numFmtId="0" xfId="0" applyAlignment="1" applyBorder="1" applyFont="1">
      <alignment horizontal="right" vertical="bottom"/>
    </xf>
    <xf borderId="6" fillId="16" fontId="2" numFmtId="0" xfId="0" applyAlignment="1" applyBorder="1" applyFont="1">
      <alignment horizontal="right" vertical="bottom"/>
    </xf>
    <xf borderId="6" fillId="17" fontId="2" numFmtId="0" xfId="0" applyAlignment="1" applyBorder="1" applyFont="1">
      <alignment horizontal="right" vertical="bottom"/>
    </xf>
    <xf borderId="1" fillId="11" fontId="2" numFmtId="10" xfId="0" applyAlignment="1" applyBorder="1" applyFont="1" applyNumberFormat="1">
      <alignment horizontal="right" vertical="bottom"/>
    </xf>
    <xf borderId="6" fillId="19" fontId="2" numFmtId="0" xfId="0" applyAlignment="1" applyBorder="1" applyFont="1">
      <alignment horizontal="right" vertical="bottom"/>
    </xf>
    <xf borderId="1" fillId="14" fontId="2" numFmtId="10" xfId="0" applyAlignment="1" applyBorder="1" applyFont="1" applyNumberFormat="1">
      <alignment horizontal="right" vertical="bottom"/>
    </xf>
    <xf borderId="6" fillId="20" fontId="2" numFmtId="0" xfId="0" applyAlignment="1" applyBorder="1" applyFont="1">
      <alignment horizontal="right" vertical="bottom"/>
    </xf>
    <xf borderId="6" fillId="0" fontId="2" numFmtId="0" xfId="0" applyAlignment="1" applyBorder="1" applyFont="1">
      <alignment horizontal="right" vertical="bottom"/>
    </xf>
    <xf borderId="0" fillId="0" fontId="2" numFmtId="0" xfId="0" applyAlignment="1" applyFont="1">
      <alignment shrinkToFit="0" vertical="bottom" wrapText="0"/>
    </xf>
    <xf borderId="0" fillId="0" fontId="2" numFmtId="10" xfId="0" applyAlignment="1" applyFont="1" applyNumberFormat="1">
      <alignment horizontal="right" vertical="bottom"/>
    </xf>
    <xf borderId="13" fillId="0" fontId="2" numFmtId="10" xfId="0" applyAlignment="1" applyBorder="1" applyFont="1" applyNumberFormat="1">
      <alignment horizontal="right" vertical="bottom"/>
    </xf>
    <xf borderId="0" fillId="5" fontId="17" numFmtId="0" xfId="0" applyAlignment="1" applyFont="1">
      <alignment shrinkToFit="0" vertical="bottom" wrapText="0"/>
    </xf>
    <xf borderId="7" fillId="8" fontId="2" numFmtId="0" xfId="0" applyBorder="1" applyFont="1"/>
    <xf borderId="0" fillId="0" fontId="2" numFmtId="0" xfId="0" applyAlignment="1" applyFont="1">
      <alignment horizontal="right" vertical="bottom"/>
    </xf>
    <xf borderId="0" fillId="0" fontId="18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4.png"/><Relationship Id="rId3" Type="http://schemas.openxmlformats.org/officeDocument/2006/relationships/image" Target="../media/image5.png"/><Relationship Id="rId4" Type="http://schemas.openxmlformats.org/officeDocument/2006/relationships/image" Target="../media/image6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7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144</xdr:row>
      <xdr:rowOff>123825</xdr:rowOff>
    </xdr:from>
    <xdr:ext cx="5400675" cy="3343275"/>
    <xdr:pic>
      <xdr:nvPicPr>
        <xdr:cNvPr id="0" name="image1.png" title="Chart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110</xdr:row>
      <xdr:rowOff>9525</xdr:rowOff>
    </xdr:from>
    <xdr:ext cx="4686300" cy="2905125"/>
    <xdr:pic>
      <xdr:nvPicPr>
        <xdr:cNvPr id="0" name="image4.png" title="Chart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126</xdr:row>
      <xdr:rowOff>190500</xdr:rowOff>
    </xdr:from>
    <xdr:ext cx="4305300" cy="2667000"/>
    <xdr:pic>
      <xdr:nvPicPr>
        <xdr:cNvPr id="0" name="image5.png" title="Chart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228600</xdr:colOff>
      <xdr:row>127</xdr:row>
      <xdr:rowOff>47625</xdr:rowOff>
    </xdr:from>
    <xdr:ext cx="4076700" cy="2562225"/>
    <xdr:pic>
      <xdr:nvPicPr>
        <xdr:cNvPr id="0" name="image6.png" title="Chart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190500</xdr:colOff>
      <xdr:row>88</xdr:row>
      <xdr:rowOff>19050</xdr:rowOff>
    </xdr:from>
    <xdr:ext cx="7058025" cy="3667125"/>
    <xdr:pic>
      <xdr:nvPicPr>
        <xdr:cNvPr id="0" name="image3.png" title="Chart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90</xdr:row>
      <xdr:rowOff>114300</xdr:rowOff>
    </xdr:from>
    <xdr:ext cx="4686300" cy="2905125"/>
    <xdr:pic>
      <xdr:nvPicPr>
        <xdr:cNvPr id="0" name="image4.png" title="Chart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108</xdr:row>
      <xdr:rowOff>28575</xdr:rowOff>
    </xdr:from>
    <xdr:ext cx="3314700" cy="2047875"/>
    <xdr:pic>
      <xdr:nvPicPr>
        <xdr:cNvPr id="0" name="image7.png" title="Chart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838200</xdr:colOff>
      <xdr:row>108</xdr:row>
      <xdr:rowOff>28575</xdr:rowOff>
    </xdr:from>
    <xdr:ext cx="3314700" cy="2105025"/>
    <xdr:pic>
      <xdr:nvPicPr>
        <xdr:cNvPr id="0" name="image2.png" title="Chart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43.75"/>
    <col customWidth="1" min="3" max="3" width="23.88"/>
    <col customWidth="1" min="4" max="6" width="12.63"/>
  </cols>
  <sheetData>
    <row r="1" ht="15.75" customHeight="1"/>
    <row r="2" ht="15.75" customHeight="1"/>
    <row r="3" ht="15.75" customHeight="1">
      <c r="B3" s="1" t="s">
        <v>0</v>
      </c>
      <c r="C3" s="2"/>
    </row>
    <row r="4" ht="15.75" customHeight="1">
      <c r="B4" s="1" t="s">
        <v>1</v>
      </c>
      <c r="C4" s="1" t="s">
        <v>2</v>
      </c>
    </row>
    <row r="5" ht="15.75" customHeight="1">
      <c r="B5" s="1" t="s">
        <v>3</v>
      </c>
      <c r="C5" s="2"/>
    </row>
    <row r="6" ht="15.75" customHeight="1">
      <c r="B6" s="3" t="s">
        <v>4</v>
      </c>
      <c r="C6" s="4">
        <v>85101.0</v>
      </c>
    </row>
    <row r="7" ht="15.75" customHeight="1">
      <c r="B7" s="3" t="s">
        <v>5</v>
      </c>
      <c r="C7" s="4">
        <v>85102.0</v>
      </c>
    </row>
    <row r="8" ht="15.75" customHeight="1">
      <c r="B8" s="3" t="s">
        <v>6</v>
      </c>
      <c r="C8" s="4">
        <v>85211.0</v>
      </c>
    </row>
    <row r="9" ht="15.75" customHeight="1">
      <c r="B9" s="3" t="s">
        <v>7</v>
      </c>
      <c r="C9" s="4" t="s">
        <v>8</v>
      </c>
    </row>
    <row r="10" ht="15.75" customHeight="1">
      <c r="B10" s="1" t="s">
        <v>9</v>
      </c>
      <c r="C10" s="4">
        <v>85221.0</v>
      </c>
    </row>
    <row r="11" ht="15.75" customHeight="1">
      <c r="B11" s="3" t="s">
        <v>10</v>
      </c>
      <c r="C11" s="4">
        <v>85410.0</v>
      </c>
    </row>
    <row r="12" ht="15.75" customHeight="1">
      <c r="B12" s="3" t="s">
        <v>11</v>
      </c>
      <c r="C12" s="4">
        <v>85420.0</v>
      </c>
    </row>
    <row r="13" ht="15.75" customHeight="1">
      <c r="B13" s="1" t="s">
        <v>12</v>
      </c>
      <c r="C13" s="2"/>
    </row>
    <row r="14" ht="15.75" customHeight="1">
      <c r="B14" s="1" t="s">
        <v>13</v>
      </c>
      <c r="C14" s="4">
        <v>85491.0</v>
      </c>
    </row>
    <row r="15" ht="15.75" customHeight="1">
      <c r="B15" s="1" t="s">
        <v>14</v>
      </c>
      <c r="C15" s="4">
        <v>85500.0</v>
      </c>
    </row>
    <row r="16" ht="15.75" customHeight="1">
      <c r="B16" s="1" t="s">
        <v>15</v>
      </c>
      <c r="C16" s="2"/>
    </row>
    <row r="17" ht="15.75" customHeight="1">
      <c r="B17" s="5"/>
    </row>
    <row r="18" ht="15.75" customHeight="1"/>
    <row r="19" ht="15.75" customHeight="1">
      <c r="B19" s="6" t="s">
        <v>16</v>
      </c>
    </row>
    <row r="20" ht="15.75" customHeight="1">
      <c r="B20" s="1" t="s">
        <v>17</v>
      </c>
      <c r="C20" s="1" t="s">
        <v>18</v>
      </c>
    </row>
    <row r="21" ht="15.75" customHeight="1">
      <c r="B21" s="7" t="s">
        <v>19</v>
      </c>
      <c r="C21" s="1" t="s">
        <v>20</v>
      </c>
    </row>
    <row r="22" ht="15.75" customHeight="1">
      <c r="B22" s="8"/>
      <c r="C22" s="1" t="s">
        <v>21</v>
      </c>
    </row>
    <row r="23" ht="15.75" customHeight="1">
      <c r="B23" s="1" t="s">
        <v>15</v>
      </c>
    </row>
    <row r="24" ht="15.75" customHeight="1">
      <c r="B24" s="9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1:B2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4.63"/>
    <col customWidth="1" min="2" max="2" width="10.5"/>
    <col customWidth="1" min="3" max="3" width="9.88"/>
    <col customWidth="1" min="4" max="4" width="7.88"/>
    <col customWidth="1" min="5" max="5" width="9.88"/>
    <col customWidth="1" min="6" max="6" width="8.13"/>
    <col customWidth="1" min="7" max="7" width="8.25"/>
    <col customWidth="1" min="8" max="8" width="8.38"/>
    <col customWidth="1" min="9" max="9" width="7.5"/>
    <col customWidth="1" min="10" max="11" width="8.0"/>
    <col customWidth="1" min="12" max="12" width="9.88"/>
    <col customWidth="1" min="13" max="13" width="9.75"/>
    <col customWidth="1" min="14" max="14" width="11.5"/>
  </cols>
  <sheetData>
    <row r="1" ht="15.75" customHeight="1">
      <c r="A1" s="10" t="s">
        <v>22</v>
      </c>
    </row>
    <row r="2" ht="15.75" customHeight="1">
      <c r="A2" s="11"/>
      <c r="B2" s="12"/>
      <c r="C2" s="12"/>
      <c r="D2" s="12"/>
      <c r="E2" s="13" t="s">
        <v>23</v>
      </c>
      <c r="F2" s="14"/>
      <c r="G2" s="15"/>
      <c r="H2" s="16" t="s">
        <v>24</v>
      </c>
      <c r="I2" s="14"/>
      <c r="J2" s="14"/>
      <c r="K2" s="15"/>
      <c r="L2" s="13" t="s">
        <v>25</v>
      </c>
      <c r="M2" s="14"/>
      <c r="N2" s="15"/>
      <c r="O2" s="13" t="s">
        <v>26</v>
      </c>
      <c r="P2" s="15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ht="15.75" customHeight="1">
      <c r="A3" s="18" t="s">
        <v>27</v>
      </c>
      <c r="B3" s="19" t="s">
        <v>28</v>
      </c>
      <c r="C3" s="20" t="s">
        <v>29</v>
      </c>
      <c r="D3" s="21" t="s">
        <v>30</v>
      </c>
      <c r="E3" s="21" t="s">
        <v>31</v>
      </c>
      <c r="F3" s="21" t="s">
        <v>32</v>
      </c>
      <c r="G3" s="21" t="s">
        <v>33</v>
      </c>
      <c r="H3" s="21" t="s">
        <v>34</v>
      </c>
      <c r="I3" s="21" t="s">
        <v>35</v>
      </c>
      <c r="J3" s="21" t="s">
        <v>36</v>
      </c>
      <c r="K3" s="21" t="s">
        <v>37</v>
      </c>
      <c r="L3" s="21" t="s">
        <v>38</v>
      </c>
      <c r="M3" s="21" t="s">
        <v>39</v>
      </c>
      <c r="N3" s="20" t="s">
        <v>40</v>
      </c>
      <c r="O3" s="22" t="s">
        <v>41</v>
      </c>
      <c r="P3" s="20" t="s">
        <v>42</v>
      </c>
      <c r="Q3" s="17"/>
      <c r="R3" s="17"/>
      <c r="S3" s="17"/>
      <c r="T3" s="17"/>
      <c r="U3" s="17"/>
      <c r="V3" s="17"/>
      <c r="W3" s="17"/>
      <c r="X3" s="17"/>
      <c r="Y3" s="17"/>
      <c r="Z3" s="17"/>
    </row>
    <row r="4" ht="15.75" customHeight="1">
      <c r="A4" s="18" t="s">
        <v>43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ht="15.75" customHeight="1">
      <c r="A5" s="24" t="s">
        <v>44</v>
      </c>
      <c r="B5" s="25">
        <v>0.0034</v>
      </c>
      <c r="C5" s="25">
        <f>0.34/1.86</f>
        <v>0.1827956989</v>
      </c>
      <c r="D5" s="26">
        <v>43.0</v>
      </c>
      <c r="E5" s="27">
        <v>0.91</v>
      </c>
      <c r="F5" s="28"/>
      <c r="G5" s="28"/>
      <c r="H5" s="27">
        <v>0.14</v>
      </c>
      <c r="I5" s="27">
        <v>0.24</v>
      </c>
      <c r="J5" s="27">
        <v>0.35</v>
      </c>
      <c r="K5" s="27">
        <v>0.27</v>
      </c>
      <c r="L5" s="27">
        <v>0.81</v>
      </c>
      <c r="M5" s="29"/>
      <c r="N5" s="27">
        <v>0.82</v>
      </c>
      <c r="O5" s="27">
        <v>0.98</v>
      </c>
      <c r="P5" s="27">
        <v>0.02</v>
      </c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15.75" customHeight="1">
      <c r="A6" s="24" t="s">
        <v>45</v>
      </c>
      <c r="B6" s="25">
        <v>0.0086</v>
      </c>
      <c r="C6" s="25">
        <f>0.86/1.86</f>
        <v>0.4623655914</v>
      </c>
      <c r="D6" s="26">
        <v>40.0</v>
      </c>
      <c r="E6" s="27">
        <v>0.49</v>
      </c>
      <c r="F6" s="28"/>
      <c r="G6" s="28"/>
      <c r="H6" s="27">
        <v>0.13</v>
      </c>
      <c r="I6" s="27">
        <v>0.16</v>
      </c>
      <c r="J6" s="27">
        <v>0.38</v>
      </c>
      <c r="K6" s="27">
        <v>0.33</v>
      </c>
      <c r="L6" s="27">
        <v>0.63</v>
      </c>
      <c r="M6" s="29"/>
      <c r="N6" s="27">
        <v>0.54</v>
      </c>
      <c r="O6" s="27">
        <v>0.96</v>
      </c>
      <c r="P6" s="27">
        <v>0.04</v>
      </c>
      <c r="Q6" s="17"/>
      <c r="R6" s="17"/>
      <c r="S6" s="17"/>
      <c r="T6" s="17"/>
      <c r="U6" s="17"/>
      <c r="V6" s="17"/>
      <c r="W6" s="17"/>
      <c r="X6" s="17"/>
      <c r="Y6" s="17"/>
      <c r="Z6" s="17"/>
    </row>
    <row r="7" ht="15.75" customHeight="1">
      <c r="A7" s="24" t="s">
        <v>46</v>
      </c>
      <c r="B7" s="25">
        <v>0.0059</v>
      </c>
      <c r="C7" s="25">
        <f>0.59/1.86</f>
        <v>0.3172043011</v>
      </c>
      <c r="D7" s="26">
        <v>40.0</v>
      </c>
      <c r="E7" s="27">
        <v>0.43</v>
      </c>
      <c r="F7" s="28"/>
      <c r="G7" s="28"/>
      <c r="H7" s="27">
        <v>0.1</v>
      </c>
      <c r="I7" s="27">
        <v>0.14</v>
      </c>
      <c r="J7" s="27">
        <v>0.39</v>
      </c>
      <c r="K7" s="27">
        <v>0.36</v>
      </c>
      <c r="L7" s="27">
        <v>0.49</v>
      </c>
      <c r="M7" s="29"/>
      <c r="N7" s="27">
        <v>0.36</v>
      </c>
      <c r="O7" s="27">
        <v>0.92</v>
      </c>
      <c r="P7" s="27">
        <v>0.08</v>
      </c>
      <c r="Q7" s="17"/>
      <c r="R7" s="17"/>
      <c r="S7" s="17"/>
      <c r="T7" s="17"/>
      <c r="U7" s="17"/>
      <c r="V7" s="17"/>
      <c r="W7" s="17"/>
      <c r="X7" s="17"/>
      <c r="Y7" s="17"/>
      <c r="Z7" s="17"/>
    </row>
    <row r="8" ht="15.75" customHeight="1">
      <c r="A8" s="24" t="s">
        <v>47</v>
      </c>
      <c r="B8" s="25">
        <v>2.0E-4</v>
      </c>
      <c r="C8" s="25">
        <f>0.02/1.86</f>
        <v>0.01075268817</v>
      </c>
      <c r="D8" s="26">
        <v>33.0</v>
      </c>
      <c r="E8" s="27">
        <v>0.48</v>
      </c>
      <c r="F8" s="28"/>
      <c r="G8" s="28"/>
      <c r="H8" s="27">
        <v>0.01</v>
      </c>
      <c r="I8" s="27">
        <v>0.44</v>
      </c>
      <c r="J8" s="27">
        <v>0.27</v>
      </c>
      <c r="K8" s="27">
        <v>0.27</v>
      </c>
      <c r="L8" s="27">
        <v>0.56</v>
      </c>
      <c r="M8" s="29"/>
      <c r="N8" s="27">
        <v>0.64</v>
      </c>
      <c r="O8" s="27">
        <v>0.87</v>
      </c>
      <c r="P8" s="27">
        <v>0.13</v>
      </c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15.75" customHeight="1">
      <c r="A9" s="24" t="s">
        <v>48</v>
      </c>
      <c r="B9" s="25">
        <v>3.0E-4</v>
      </c>
      <c r="C9" s="25">
        <f>0.03/1.86</f>
        <v>0.01612903226</v>
      </c>
      <c r="D9" s="26">
        <v>29.0</v>
      </c>
      <c r="E9" s="27">
        <v>0.38</v>
      </c>
      <c r="F9" s="28"/>
      <c r="G9" s="28"/>
      <c r="H9" s="27">
        <v>0.01</v>
      </c>
      <c r="I9" s="27">
        <v>0.12</v>
      </c>
      <c r="J9" s="27">
        <v>0.34</v>
      </c>
      <c r="K9" s="27">
        <v>0.54</v>
      </c>
      <c r="L9" s="27">
        <v>0.63</v>
      </c>
      <c r="M9" s="29"/>
      <c r="N9" s="27">
        <v>0.67</v>
      </c>
      <c r="O9" s="27">
        <v>0.93</v>
      </c>
      <c r="P9" s="27">
        <v>0.07</v>
      </c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15.75" customHeight="1">
      <c r="A10" s="24" t="s">
        <v>49</v>
      </c>
      <c r="B10" s="25">
        <v>2.0E-4</v>
      </c>
      <c r="C10" s="25">
        <f>0.02/1.86</f>
        <v>0.01075268817</v>
      </c>
      <c r="D10" s="26">
        <v>30.0</v>
      </c>
      <c r="E10" s="27">
        <v>0.2</v>
      </c>
      <c r="F10" s="28"/>
      <c r="G10" s="28"/>
      <c r="H10" s="27">
        <v>0.01</v>
      </c>
      <c r="I10" s="27">
        <v>0.24</v>
      </c>
      <c r="J10" s="27">
        <v>0.36</v>
      </c>
      <c r="K10" s="27">
        <v>0.38</v>
      </c>
      <c r="L10" s="27">
        <v>0.31</v>
      </c>
      <c r="M10" s="29"/>
      <c r="N10" s="27">
        <v>0.0</v>
      </c>
      <c r="O10" s="27">
        <v>0.68</v>
      </c>
      <c r="P10" s="27">
        <v>0.32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ht="15.75" customHeight="1">
      <c r="A11" s="24" t="s">
        <v>50</v>
      </c>
      <c r="B11" s="25">
        <v>1.0E-4</v>
      </c>
      <c r="C11" s="25">
        <f>0.01/1.86</f>
        <v>0.005376344086</v>
      </c>
      <c r="D11" s="26">
        <v>25.0</v>
      </c>
      <c r="E11" s="27">
        <v>0.68</v>
      </c>
      <c r="F11" s="28"/>
      <c r="G11" s="28"/>
      <c r="H11" s="27">
        <v>0.0</v>
      </c>
      <c r="I11" s="27">
        <v>0.04</v>
      </c>
      <c r="J11" s="27">
        <v>0.16</v>
      </c>
      <c r="K11" s="27">
        <v>0.8</v>
      </c>
      <c r="L11" s="27">
        <v>0.26</v>
      </c>
      <c r="M11" s="29"/>
      <c r="N11" s="27">
        <v>0.32</v>
      </c>
      <c r="O11" s="27">
        <v>0.33</v>
      </c>
      <c r="P11" s="27">
        <v>0.67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15.75" customHeight="1">
      <c r="A12" s="30" t="s">
        <v>51</v>
      </c>
      <c r="B12" s="31"/>
      <c r="C12" s="32">
        <f>C6+C7</f>
        <v>0.7795698925</v>
      </c>
      <c r="D12" s="33">
        <v>40.0</v>
      </c>
      <c r="E12" s="32">
        <v>0.46</v>
      </c>
      <c r="F12" s="34"/>
      <c r="G12" s="34"/>
      <c r="H12" s="32">
        <f t="shared" ref="H12:L12" si="1">0.6*H6+0.4*H7</f>
        <v>0.118</v>
      </c>
      <c r="I12" s="32">
        <f t="shared" si="1"/>
        <v>0.152</v>
      </c>
      <c r="J12" s="32">
        <f t="shared" si="1"/>
        <v>0.384</v>
      </c>
      <c r="K12" s="32">
        <f t="shared" si="1"/>
        <v>0.342</v>
      </c>
      <c r="L12" s="32">
        <f t="shared" si="1"/>
        <v>0.574</v>
      </c>
      <c r="M12" s="29"/>
      <c r="N12" s="32">
        <f t="shared" ref="N12:P12" si="2">0.6*N6+0.4*N7</f>
        <v>0.468</v>
      </c>
      <c r="O12" s="32">
        <f t="shared" si="2"/>
        <v>0.944</v>
      </c>
      <c r="P12" s="32">
        <f t="shared" si="2"/>
        <v>0.056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ht="15.75" customHeight="1">
      <c r="A13" s="24" t="s">
        <v>52</v>
      </c>
      <c r="B13" s="25">
        <v>0.0186</v>
      </c>
      <c r="C13" s="35"/>
      <c r="D13" s="33">
        <v>41.0</v>
      </c>
      <c r="E13" s="27">
        <v>0.54</v>
      </c>
      <c r="F13" s="28"/>
      <c r="G13" s="28"/>
      <c r="H13" s="27">
        <f>H5*C5+H6*C6+H7*C7+H8*C8+H9*C9+H10*C10+H11*C11</f>
        <v>0.1177956989</v>
      </c>
      <c r="I13" s="27">
        <f t="shared" ref="I13:L13" si="3">(I5*18.28+I6*46.24+I7*31.72+I8*1.08+I9*1.61+I10*1.08+I11*0.54)/100</f>
        <v>0.171756</v>
      </c>
      <c r="J13" s="27">
        <f t="shared" si="3"/>
        <v>0.376542</v>
      </c>
      <c r="K13" s="27">
        <f t="shared" si="3"/>
        <v>0.336174</v>
      </c>
      <c r="L13" s="27">
        <f t="shared" si="3"/>
        <v>0.615751</v>
      </c>
      <c r="M13" s="29"/>
      <c r="N13" s="27">
        <f t="shared" ref="N13:P13" si="4">(N5*18.28+N6*46.24+N7*31.72+N8*1.08+N9*1.61+N10*1.08+N11*0.54)/100</f>
        <v>0.533211</v>
      </c>
      <c r="O13" s="27">
        <f t="shared" si="4"/>
        <v>0.948367</v>
      </c>
      <c r="P13" s="27">
        <f t="shared" si="4"/>
        <v>0.057133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ht="15.75" customHeight="1">
      <c r="A14" s="24" t="s">
        <v>53</v>
      </c>
      <c r="B14" s="35"/>
      <c r="C14" s="35"/>
      <c r="D14" s="26">
        <v>38.0</v>
      </c>
      <c r="E14" s="27">
        <v>0.26</v>
      </c>
      <c r="F14" s="28"/>
      <c r="G14" s="28"/>
      <c r="H14" s="27">
        <v>0.11</v>
      </c>
      <c r="I14" s="27">
        <v>0.2</v>
      </c>
      <c r="J14" s="27">
        <v>0.45</v>
      </c>
      <c r="K14" s="27">
        <v>0.24</v>
      </c>
      <c r="L14" s="27">
        <v>0.72</v>
      </c>
      <c r="M14" s="29"/>
      <c r="N14" s="28"/>
      <c r="O14" s="27">
        <v>0.22</v>
      </c>
      <c r="P14" s="27">
        <v>0.52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15.75" customHeight="1">
      <c r="A15" s="30" t="s">
        <v>54</v>
      </c>
      <c r="B15" s="35"/>
      <c r="C15" s="35"/>
      <c r="D15" s="35"/>
      <c r="E15" s="28"/>
      <c r="F15" s="28"/>
      <c r="G15" s="28"/>
      <c r="H15" s="27">
        <v>0.09</v>
      </c>
      <c r="I15" s="27">
        <v>0.17</v>
      </c>
      <c r="J15" s="28"/>
      <c r="K15" s="28"/>
      <c r="L15" s="28"/>
      <c r="M15" s="29"/>
      <c r="N15" s="28"/>
      <c r="O15" s="28"/>
      <c r="P15" s="28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ht="15.75" customHeight="1">
      <c r="A16" s="36" t="s">
        <v>55</v>
      </c>
      <c r="B16" s="23"/>
      <c r="C16" s="23"/>
      <c r="D16" s="23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8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ht="15.75" customHeight="1">
      <c r="A17" s="36" t="s">
        <v>56</v>
      </c>
      <c r="B17" s="23"/>
      <c r="C17" s="23"/>
      <c r="D17" s="23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8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ht="15.75" customHeight="1">
      <c r="A18" s="24" t="s">
        <v>57</v>
      </c>
      <c r="B18" s="35"/>
      <c r="C18" s="35"/>
      <c r="D18" s="35"/>
      <c r="E18" s="27">
        <v>0.53</v>
      </c>
      <c r="F18" s="39">
        <v>43.0</v>
      </c>
      <c r="G18" s="39">
        <v>43.0</v>
      </c>
      <c r="H18" s="40">
        <v>15.29</v>
      </c>
      <c r="I18" s="40">
        <v>19.06</v>
      </c>
      <c r="J18" s="40">
        <v>35.68</v>
      </c>
      <c r="K18" s="40">
        <v>29.96</v>
      </c>
      <c r="L18" s="28"/>
      <c r="M18" s="28"/>
      <c r="N18" s="28"/>
      <c r="O18" s="28"/>
      <c r="P18" s="41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ht="15.75" customHeight="1">
      <c r="A19" s="24" t="s">
        <v>58</v>
      </c>
      <c r="B19" s="35"/>
      <c r="C19" s="35"/>
      <c r="D19" s="35"/>
      <c r="E19" s="27">
        <v>0.41</v>
      </c>
      <c r="F19" s="39">
        <v>43.0</v>
      </c>
      <c r="G19" s="39">
        <v>43.0</v>
      </c>
      <c r="H19" s="40">
        <v>15.66</v>
      </c>
      <c r="I19" s="40">
        <v>16.42</v>
      </c>
      <c r="J19" s="40">
        <v>36.74</v>
      </c>
      <c r="K19" s="40">
        <v>31.18</v>
      </c>
      <c r="L19" s="28"/>
      <c r="M19" s="28"/>
      <c r="N19" s="28"/>
      <c r="O19" s="28"/>
      <c r="P19" s="41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ht="15.75" customHeight="1">
      <c r="A20" s="42" t="s">
        <v>59</v>
      </c>
      <c r="B20" s="35"/>
      <c r="C20" s="35"/>
      <c r="D20" s="35"/>
      <c r="E20" s="27">
        <v>0.43</v>
      </c>
      <c r="F20" s="39">
        <v>44.0</v>
      </c>
      <c r="G20" s="39">
        <v>42.0</v>
      </c>
      <c r="H20" s="40">
        <v>15.41</v>
      </c>
      <c r="I20" s="40">
        <v>18.18</v>
      </c>
      <c r="J20" s="40">
        <v>35.49</v>
      </c>
      <c r="K20" s="40">
        <v>30.92</v>
      </c>
      <c r="L20" s="28"/>
      <c r="M20" s="28"/>
      <c r="N20" s="28"/>
      <c r="O20" s="28"/>
      <c r="P20" s="41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ht="15.75" customHeight="1">
      <c r="A21" s="42" t="s">
        <v>60</v>
      </c>
      <c r="B21" s="35"/>
      <c r="C21" s="35"/>
      <c r="D21" s="35"/>
      <c r="E21" s="27">
        <v>0.36</v>
      </c>
      <c r="F21" s="39">
        <v>42.0</v>
      </c>
      <c r="G21" s="39">
        <v>44.0</v>
      </c>
      <c r="H21" s="40">
        <v>16.12</v>
      </c>
      <c r="I21" s="40">
        <v>13.12</v>
      </c>
      <c r="J21" s="40">
        <v>39.09</v>
      </c>
      <c r="K21" s="40">
        <v>31.66</v>
      </c>
      <c r="L21" s="28"/>
      <c r="M21" s="28"/>
      <c r="N21" s="28"/>
      <c r="O21" s="28"/>
      <c r="P21" s="41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ht="15.75" customHeight="1">
      <c r="A22" s="36" t="s">
        <v>61</v>
      </c>
      <c r="B22" s="23"/>
      <c r="C22" s="23"/>
      <c r="D22" s="23"/>
      <c r="E22" s="43"/>
      <c r="F22" s="43"/>
      <c r="G22" s="43"/>
      <c r="H22" s="43"/>
      <c r="I22" s="43"/>
      <c r="J22" s="43"/>
      <c r="K22" s="43"/>
      <c r="L22" s="37"/>
      <c r="M22" s="37"/>
      <c r="N22" s="37"/>
      <c r="O22" s="37"/>
      <c r="P22" s="38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ht="15.75" customHeight="1">
      <c r="A23" s="24" t="s">
        <v>62</v>
      </c>
      <c r="B23" s="35"/>
      <c r="C23" s="35"/>
      <c r="D23" s="35"/>
      <c r="E23" s="27">
        <v>0.57</v>
      </c>
      <c r="F23" s="39">
        <v>35.0</v>
      </c>
      <c r="G23" s="39">
        <v>36.0</v>
      </c>
      <c r="H23" s="40">
        <v>5.12</v>
      </c>
      <c r="I23" s="40">
        <v>14.33</v>
      </c>
      <c r="J23" s="40">
        <v>40.44</v>
      </c>
      <c r="K23" s="40">
        <v>40.12</v>
      </c>
      <c r="L23" s="28"/>
      <c r="M23" s="28"/>
      <c r="N23" s="28"/>
      <c r="O23" s="28"/>
      <c r="P23" s="41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ht="15.75" customHeight="1">
      <c r="A24" s="24" t="s">
        <v>58</v>
      </c>
      <c r="B24" s="35"/>
      <c r="C24" s="35"/>
      <c r="D24" s="35"/>
      <c r="E24" s="27">
        <v>0.56</v>
      </c>
      <c r="F24" s="39">
        <v>34.0</v>
      </c>
      <c r="G24" s="39">
        <v>37.0</v>
      </c>
      <c r="H24" s="40">
        <v>5.17</v>
      </c>
      <c r="I24" s="40">
        <v>14.26</v>
      </c>
      <c r="J24" s="40">
        <v>40.94</v>
      </c>
      <c r="K24" s="40">
        <v>39.63</v>
      </c>
      <c r="L24" s="28"/>
      <c r="M24" s="28"/>
      <c r="N24" s="28"/>
      <c r="O24" s="28"/>
      <c r="P24" s="41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15.75" customHeight="1">
      <c r="A25" s="42" t="s">
        <v>59</v>
      </c>
      <c r="B25" s="35"/>
      <c r="C25" s="35"/>
      <c r="D25" s="35"/>
      <c r="E25" s="27">
        <v>0.61</v>
      </c>
      <c r="F25" s="39">
        <v>32.0</v>
      </c>
      <c r="G25" s="39">
        <v>36.0</v>
      </c>
      <c r="H25" s="40">
        <v>6.87</v>
      </c>
      <c r="I25" s="40">
        <v>13.07</v>
      </c>
      <c r="J25" s="40">
        <v>41.95</v>
      </c>
      <c r="K25" s="40">
        <v>38.11</v>
      </c>
      <c r="L25" s="28"/>
      <c r="M25" s="28"/>
      <c r="N25" s="28"/>
      <c r="O25" s="28"/>
      <c r="P25" s="41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ht="15.75" customHeight="1">
      <c r="A26" s="42" t="s">
        <v>60</v>
      </c>
      <c r="B26" s="35"/>
      <c r="C26" s="35"/>
      <c r="D26" s="35"/>
      <c r="E26" s="27">
        <v>0.51</v>
      </c>
      <c r="F26" s="39">
        <v>37.0</v>
      </c>
      <c r="G26" s="39">
        <v>37.0</v>
      </c>
      <c r="H26" s="40">
        <v>3.4</v>
      </c>
      <c r="I26" s="40">
        <v>15.49</v>
      </c>
      <c r="J26" s="40">
        <v>39.88</v>
      </c>
      <c r="K26" s="40">
        <v>41.23</v>
      </c>
      <c r="L26" s="28"/>
      <c r="M26" s="28"/>
      <c r="N26" s="28"/>
      <c r="O26" s="28"/>
      <c r="P26" s="41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ht="15.75" customHeight="1">
      <c r="A27" s="44" t="s">
        <v>63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6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ht="15.75" customHeight="1">
      <c r="A28" s="47" t="s">
        <v>64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6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ht="15.7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ht="15.7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ht="15.75" customHeight="1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ht="15.7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ht="15.7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ht="15.7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15.75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ht="15.7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ht="15.7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ht="15.7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ht="15.7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ht="15.7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ht="15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ht="15.7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ht="15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ht="15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ht="15.7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ht="15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ht="15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ht="15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ht="15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ht="15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ht="15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ht="15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E2:G2"/>
    <mergeCell ref="H2:K2"/>
    <mergeCell ref="L2:N2"/>
    <mergeCell ref="O2:P2"/>
    <mergeCell ref="A27:P27"/>
    <mergeCell ref="A28:P28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/>
    <row r="2" ht="15.75" customHeight="1"/>
    <row r="3" ht="15.75" customHeight="1">
      <c r="A3" s="48" t="s">
        <v>65</v>
      </c>
      <c r="B3" s="14"/>
      <c r="C3" s="14"/>
      <c r="D3" s="14"/>
      <c r="E3" s="15"/>
      <c r="F3" s="2"/>
    </row>
    <row r="4" ht="15.75" customHeight="1">
      <c r="A4" s="2"/>
      <c r="B4" s="1" t="s">
        <v>66</v>
      </c>
      <c r="C4" s="1" t="s">
        <v>67</v>
      </c>
      <c r="D4" s="1" t="s">
        <v>68</v>
      </c>
      <c r="E4" s="1" t="s">
        <v>69</v>
      </c>
      <c r="F4" s="1" t="s">
        <v>70</v>
      </c>
    </row>
    <row r="5" ht="15.75" customHeight="1">
      <c r="A5" s="1" t="s">
        <v>71</v>
      </c>
      <c r="B5" s="2"/>
      <c r="C5" s="2"/>
      <c r="D5" s="4">
        <v>0.0</v>
      </c>
      <c r="E5" s="2"/>
      <c r="F5" s="2"/>
    </row>
    <row r="6" ht="15.75" customHeight="1">
      <c r="A6" s="1" t="s">
        <v>72</v>
      </c>
      <c r="B6" s="49">
        <v>0.0014</v>
      </c>
      <c r="C6" s="49">
        <v>0.0011</v>
      </c>
      <c r="D6" s="49">
        <v>7.0E-4</v>
      </c>
      <c r="E6" s="49">
        <v>0.001</v>
      </c>
      <c r="F6" s="2"/>
    </row>
    <row r="7" ht="15.75" customHeight="1">
      <c r="A7" s="1" t="s">
        <v>73</v>
      </c>
      <c r="B7" s="49">
        <v>0.0246</v>
      </c>
      <c r="C7" s="49">
        <v>0.0496</v>
      </c>
      <c r="D7" s="49">
        <v>0.0456</v>
      </c>
      <c r="E7" s="49">
        <v>0.0438</v>
      </c>
      <c r="F7" s="2"/>
    </row>
    <row r="8" ht="15.75" customHeight="1">
      <c r="A8" s="1" t="s">
        <v>74</v>
      </c>
      <c r="B8" s="49">
        <v>0.0679</v>
      </c>
      <c r="C8" s="49">
        <v>0.1024</v>
      </c>
      <c r="D8" s="49">
        <v>0.124</v>
      </c>
      <c r="E8" s="49">
        <v>0.1037</v>
      </c>
      <c r="F8" s="2"/>
    </row>
    <row r="9" ht="15.75" customHeight="1">
      <c r="A9" s="1" t="s">
        <v>75</v>
      </c>
      <c r="B9" s="49">
        <v>0.1199</v>
      </c>
      <c r="C9" s="49">
        <v>0.1707</v>
      </c>
      <c r="D9" s="49">
        <v>0.1389</v>
      </c>
      <c r="E9" s="49">
        <v>0.1508</v>
      </c>
      <c r="F9" s="2"/>
    </row>
    <row r="10" ht="15.75" customHeight="1">
      <c r="A10" s="1" t="s">
        <v>76</v>
      </c>
      <c r="B10" s="49">
        <v>0.1763</v>
      </c>
      <c r="C10" s="49">
        <v>0.1787</v>
      </c>
      <c r="D10" s="49">
        <v>0.1606</v>
      </c>
      <c r="E10" s="49">
        <v>0.172</v>
      </c>
      <c r="F10" s="2"/>
    </row>
    <row r="11" ht="15.75" customHeight="1">
      <c r="A11" s="1" t="s">
        <v>77</v>
      </c>
      <c r="B11" s="49">
        <v>0.1893</v>
      </c>
      <c r="C11" s="49">
        <v>0.1531</v>
      </c>
      <c r="D11" s="49">
        <v>0.1509</v>
      </c>
      <c r="E11" s="49">
        <v>0.1587</v>
      </c>
      <c r="F11" s="2"/>
    </row>
    <row r="12" ht="15.75" customHeight="1">
      <c r="A12" s="1" t="s">
        <v>78</v>
      </c>
      <c r="B12" s="49">
        <v>0.1965</v>
      </c>
      <c r="C12" s="49">
        <v>0.144</v>
      </c>
      <c r="D12" s="49">
        <v>0.1509</v>
      </c>
      <c r="E12" s="49">
        <v>0.1557</v>
      </c>
      <c r="F12" s="2"/>
    </row>
    <row r="13" ht="15.75" customHeight="1">
      <c r="A13" s="1" t="s">
        <v>79</v>
      </c>
      <c r="B13" s="49">
        <v>0.1127</v>
      </c>
      <c r="C13" s="49">
        <v>0.1131</v>
      </c>
      <c r="D13" s="49">
        <v>0.1173</v>
      </c>
      <c r="E13" s="49">
        <v>0.1144</v>
      </c>
      <c r="F13" s="1" t="s">
        <v>80</v>
      </c>
    </row>
    <row r="14" ht="15.75" customHeight="1">
      <c r="A14" s="1" t="s">
        <v>81</v>
      </c>
      <c r="B14" s="49">
        <v>0.0882</v>
      </c>
      <c r="C14" s="49">
        <v>0.0741</v>
      </c>
      <c r="D14" s="49">
        <v>0.0963</v>
      </c>
      <c r="E14" s="49">
        <v>0.0842</v>
      </c>
      <c r="F14" s="1" t="s">
        <v>82</v>
      </c>
    </row>
    <row r="15" ht="15.75" customHeight="1">
      <c r="A15" s="1" t="s">
        <v>83</v>
      </c>
      <c r="B15" s="49">
        <v>0.0217</v>
      </c>
      <c r="C15" s="49">
        <v>0.0117</v>
      </c>
      <c r="D15" s="49">
        <v>0.0142</v>
      </c>
      <c r="E15" s="49">
        <v>0.0143</v>
      </c>
      <c r="F15" s="1" t="s">
        <v>84</v>
      </c>
    </row>
    <row r="16" ht="15.75" customHeight="1">
      <c r="A16" s="1" t="s">
        <v>85</v>
      </c>
      <c r="B16" s="49">
        <v>0.0014</v>
      </c>
      <c r="C16" s="49">
        <v>0.0016</v>
      </c>
      <c r="D16" s="49">
        <v>7.0E-4</v>
      </c>
      <c r="E16" s="49">
        <v>0.0013</v>
      </c>
      <c r="F16" s="2"/>
    </row>
    <row r="17" ht="15.75" customHeight="1">
      <c r="A17" s="48" t="s">
        <v>15</v>
      </c>
      <c r="B17" s="14"/>
      <c r="C17" s="14"/>
      <c r="D17" s="14"/>
      <c r="E17" s="15"/>
      <c r="F17" s="2"/>
    </row>
    <row r="18" ht="15.75" customHeight="1"/>
    <row r="19" ht="15.75" customHeight="1"/>
    <row r="20" ht="15.75" customHeight="1"/>
    <row r="21" ht="15.75" customHeight="1">
      <c r="A21" s="6"/>
    </row>
    <row r="22" ht="15.75" customHeight="1">
      <c r="A22" s="6"/>
    </row>
    <row r="23" ht="15.75" customHeight="1">
      <c r="A23" s="6"/>
    </row>
    <row r="24" ht="165.0" customHeight="1">
      <c r="A24" s="6"/>
    </row>
    <row r="25" ht="15.75" customHeight="1">
      <c r="A25" s="50"/>
    </row>
    <row r="26" ht="15.75" customHeight="1">
      <c r="A26" s="5"/>
    </row>
    <row r="27" ht="15.75" customHeight="1">
      <c r="A27" s="5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3:E3"/>
    <mergeCell ref="A17:E17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/>
    <row r="2" ht="15.75" customHeight="1">
      <c r="A2" s="48" t="s">
        <v>86</v>
      </c>
      <c r="B2" s="14"/>
      <c r="C2" s="14"/>
      <c r="D2" s="14"/>
      <c r="E2" s="15"/>
    </row>
    <row r="3" ht="15.75" customHeight="1">
      <c r="A3" s="2"/>
      <c r="B3" s="51" t="s">
        <v>87</v>
      </c>
      <c r="C3" s="15"/>
      <c r="D3" s="51" t="s">
        <v>88</v>
      </c>
      <c r="E3" s="15"/>
    </row>
    <row r="4" ht="15.75" customHeight="1">
      <c r="A4" s="1" t="s">
        <v>89</v>
      </c>
      <c r="B4" s="1" t="s">
        <v>90</v>
      </c>
      <c r="C4" s="1" t="s">
        <v>91</v>
      </c>
      <c r="D4" s="1" t="s">
        <v>90</v>
      </c>
      <c r="E4" s="1" t="s">
        <v>91</v>
      </c>
    </row>
    <row r="5" ht="15.75" customHeight="1">
      <c r="A5" s="1" t="s">
        <v>92</v>
      </c>
      <c r="B5" s="49">
        <v>0.4799</v>
      </c>
      <c r="C5" s="49">
        <v>0.5201</v>
      </c>
      <c r="D5" s="49">
        <v>0.5752</v>
      </c>
      <c r="E5" s="49">
        <v>0.4248</v>
      </c>
    </row>
    <row r="6" ht="15.75" customHeight="1">
      <c r="A6" s="1" t="s">
        <v>66</v>
      </c>
      <c r="B6" s="49">
        <v>0.8616</v>
      </c>
      <c r="C6" s="49">
        <v>0.1384</v>
      </c>
      <c r="D6" s="49">
        <v>0.7851</v>
      </c>
      <c r="E6" s="49">
        <v>0.2149</v>
      </c>
    </row>
    <row r="7" ht="15.75" customHeight="1">
      <c r="A7" s="1" t="s">
        <v>93</v>
      </c>
      <c r="B7" s="49">
        <v>0.3875</v>
      </c>
      <c r="C7" s="49">
        <v>0.6125</v>
      </c>
      <c r="D7" s="49">
        <v>0.6349</v>
      </c>
      <c r="E7" s="49">
        <v>0.3651</v>
      </c>
    </row>
    <row r="8" ht="15.75" customHeight="1">
      <c r="A8" s="1" t="s">
        <v>94</v>
      </c>
      <c r="B8" s="49">
        <v>0.3595</v>
      </c>
      <c r="C8" s="49">
        <v>0.6405</v>
      </c>
      <c r="D8" s="49">
        <v>0.5025</v>
      </c>
      <c r="E8" s="49">
        <v>0.4975</v>
      </c>
    </row>
    <row r="9" ht="15.75" customHeight="1">
      <c r="A9" s="2"/>
      <c r="B9" s="2"/>
      <c r="C9" s="2"/>
      <c r="D9" s="2"/>
      <c r="E9" s="2"/>
    </row>
    <row r="10" ht="15.75" customHeight="1">
      <c r="A10" s="1" t="s">
        <v>95</v>
      </c>
      <c r="B10" s="2"/>
      <c r="C10" s="2"/>
      <c r="D10" s="2"/>
      <c r="E10" s="2"/>
    </row>
    <row r="11" ht="15.75" customHeight="1">
      <c r="A11" s="1" t="s">
        <v>96</v>
      </c>
      <c r="B11" s="49">
        <v>0.4615</v>
      </c>
      <c r="C11" s="49">
        <v>0.5385</v>
      </c>
      <c r="D11" s="49">
        <v>0.5263</v>
      </c>
      <c r="E11" s="49">
        <v>0.4737</v>
      </c>
    </row>
    <row r="12" ht="15.75" customHeight="1">
      <c r="A12" s="1" t="s">
        <v>97</v>
      </c>
      <c r="B12" s="49">
        <v>0.2222</v>
      </c>
      <c r="C12" s="49">
        <v>0.7778</v>
      </c>
      <c r="D12" s="49">
        <v>0.4762</v>
      </c>
      <c r="E12" s="49">
        <v>0.5238</v>
      </c>
    </row>
    <row r="13" ht="15.75" customHeight="1">
      <c r="A13" s="1" t="s">
        <v>98</v>
      </c>
      <c r="B13" s="49">
        <v>1.0</v>
      </c>
      <c r="C13" s="49">
        <v>0.0</v>
      </c>
      <c r="D13" s="49">
        <v>0.3889</v>
      </c>
      <c r="E13" s="49">
        <v>0.6111</v>
      </c>
    </row>
    <row r="14" ht="15.75" customHeight="1">
      <c r="A14" s="1" t="s">
        <v>99</v>
      </c>
      <c r="B14" s="49">
        <v>0.0769</v>
      </c>
      <c r="C14" s="49">
        <v>0.9231</v>
      </c>
      <c r="D14" s="49">
        <v>0.1935</v>
      </c>
      <c r="E14" s="49">
        <v>0.8065</v>
      </c>
    </row>
    <row r="15" ht="15.75" customHeight="1">
      <c r="A15" s="48" t="s">
        <v>100</v>
      </c>
      <c r="B15" s="14"/>
      <c r="C15" s="14"/>
      <c r="D15" s="14"/>
      <c r="E15" s="15"/>
    </row>
    <row r="16" ht="15.75" customHeight="1"/>
    <row r="17" ht="15.75" customHeight="1"/>
    <row r="18" ht="15.75" customHeight="1">
      <c r="A18" s="48" t="s">
        <v>101</v>
      </c>
      <c r="B18" s="14"/>
      <c r="C18" s="14"/>
      <c r="D18" s="15"/>
    </row>
    <row r="19" ht="15.75" customHeight="1">
      <c r="A19" s="1" t="s">
        <v>89</v>
      </c>
      <c r="B19" s="52" t="s">
        <v>102</v>
      </c>
      <c r="C19" s="52" t="s">
        <v>103</v>
      </c>
      <c r="D19" s="1" t="s">
        <v>92</v>
      </c>
    </row>
    <row r="20" ht="15.75" customHeight="1">
      <c r="A20" s="1" t="s">
        <v>66</v>
      </c>
      <c r="B20" s="52">
        <v>43.0</v>
      </c>
      <c r="C20" s="52">
        <v>39.0</v>
      </c>
      <c r="D20" s="52">
        <v>42.0</v>
      </c>
    </row>
    <row r="21" ht="15.75" customHeight="1">
      <c r="A21" s="1" t="s">
        <v>93</v>
      </c>
      <c r="B21" s="52">
        <v>42.0</v>
      </c>
      <c r="C21" s="52">
        <v>34.0</v>
      </c>
      <c r="D21" s="52">
        <v>39.0</v>
      </c>
    </row>
    <row r="22" ht="15.75" customHeight="1">
      <c r="A22" s="1" t="s">
        <v>94</v>
      </c>
      <c r="B22" s="52">
        <v>44.0</v>
      </c>
      <c r="C22" s="52">
        <v>35.0</v>
      </c>
      <c r="D22" s="52">
        <v>40.0</v>
      </c>
    </row>
    <row r="23" ht="15.75" customHeight="1">
      <c r="A23" s="1" t="s">
        <v>92</v>
      </c>
      <c r="B23" s="52">
        <v>42.0</v>
      </c>
      <c r="C23" s="52">
        <v>35.0</v>
      </c>
      <c r="D23" s="52">
        <v>40.0</v>
      </c>
    </row>
    <row r="24" ht="15.75" customHeight="1">
      <c r="A24" s="48" t="s">
        <v>100</v>
      </c>
      <c r="B24" s="14"/>
      <c r="C24" s="14"/>
      <c r="D24" s="15"/>
    </row>
    <row r="25" ht="15.75" customHeight="1"/>
    <row r="26" ht="15.75" customHeight="1"/>
    <row r="27" ht="15.75" customHeight="1">
      <c r="A27" s="48" t="s">
        <v>104</v>
      </c>
      <c r="B27" s="14"/>
      <c r="C27" s="14"/>
      <c r="D27" s="14"/>
      <c r="E27" s="14"/>
      <c r="F27" s="14"/>
      <c r="G27" s="15"/>
    </row>
    <row r="28" ht="15.75" customHeight="1">
      <c r="A28" s="2"/>
      <c r="B28" s="48" t="s">
        <v>17</v>
      </c>
      <c r="C28" s="14"/>
      <c r="D28" s="15"/>
      <c r="E28" s="48" t="s">
        <v>105</v>
      </c>
      <c r="F28" s="14"/>
      <c r="G28" s="15"/>
    </row>
    <row r="29" ht="15.75" customHeight="1">
      <c r="A29" s="53" t="s">
        <v>106</v>
      </c>
      <c r="B29" s="53" t="s">
        <v>66</v>
      </c>
      <c r="C29" s="53" t="s">
        <v>107</v>
      </c>
      <c r="D29" s="53" t="s">
        <v>94</v>
      </c>
      <c r="E29" s="53" t="s">
        <v>66</v>
      </c>
      <c r="F29" s="53" t="s">
        <v>107</v>
      </c>
      <c r="G29" s="53" t="s">
        <v>94</v>
      </c>
    </row>
    <row r="30" ht="15.75" customHeight="1">
      <c r="A30" s="1" t="s">
        <v>108</v>
      </c>
      <c r="B30" s="49">
        <v>0.2452</v>
      </c>
      <c r="C30" s="49">
        <v>0.2636</v>
      </c>
      <c r="D30" s="49">
        <v>0.3459</v>
      </c>
      <c r="E30" s="49">
        <v>0.3636</v>
      </c>
      <c r="F30" s="49">
        <v>0.3586</v>
      </c>
      <c r="G30" s="49">
        <v>0.4023</v>
      </c>
    </row>
    <row r="31" ht="15.75" customHeight="1">
      <c r="A31" s="1" t="s">
        <v>109</v>
      </c>
      <c r="B31" s="49">
        <v>0.3187</v>
      </c>
      <c r="C31" s="49">
        <v>0.251</v>
      </c>
      <c r="D31" s="49">
        <v>0.3149</v>
      </c>
      <c r="E31" s="49">
        <v>0.3636</v>
      </c>
      <c r="F31" s="49">
        <v>0.3487</v>
      </c>
      <c r="G31" s="49">
        <v>0.3639</v>
      </c>
    </row>
    <row r="32" ht="15.75" customHeight="1">
      <c r="A32" s="1" t="s">
        <v>110</v>
      </c>
      <c r="B32" s="49">
        <v>0.1979</v>
      </c>
      <c r="C32" s="49">
        <v>0.1389</v>
      </c>
      <c r="D32" s="49">
        <v>0.1095</v>
      </c>
      <c r="E32" s="49">
        <v>0.1157</v>
      </c>
      <c r="F32" s="49">
        <v>0.1102</v>
      </c>
      <c r="G32" s="49">
        <v>0.1285</v>
      </c>
    </row>
    <row r="33" ht="15.75" customHeight="1">
      <c r="A33" s="1" t="s">
        <v>111</v>
      </c>
      <c r="B33" s="49">
        <v>0.2382</v>
      </c>
      <c r="C33" s="49">
        <v>0.3465</v>
      </c>
      <c r="D33" s="49">
        <v>0.2297</v>
      </c>
      <c r="E33" s="49">
        <v>0.157</v>
      </c>
      <c r="F33" s="49">
        <v>0.1826</v>
      </c>
      <c r="G33" s="49">
        <v>0.1052</v>
      </c>
    </row>
    <row r="34" ht="15.75" customHeight="1">
      <c r="A34" s="48" t="s">
        <v>100</v>
      </c>
      <c r="B34" s="14"/>
      <c r="C34" s="14"/>
      <c r="D34" s="14"/>
      <c r="E34" s="14"/>
      <c r="F34" s="14"/>
      <c r="G34" s="15"/>
    </row>
    <row r="35" ht="15.75" customHeight="1"/>
    <row r="36" ht="15.75" customHeight="1"/>
    <row r="37" ht="15.75" customHeight="1">
      <c r="A37" s="48" t="s">
        <v>112</v>
      </c>
      <c r="B37" s="14"/>
      <c r="C37" s="14"/>
      <c r="D37" s="14"/>
      <c r="E37" s="15"/>
    </row>
    <row r="38" ht="15.75" customHeight="1">
      <c r="A38" s="2"/>
      <c r="B38" s="51" t="s">
        <v>87</v>
      </c>
      <c r="C38" s="15"/>
      <c r="D38" s="51" t="s">
        <v>88</v>
      </c>
      <c r="E38" s="15"/>
    </row>
    <row r="39" ht="15.75" customHeight="1">
      <c r="A39" s="1" t="s">
        <v>89</v>
      </c>
      <c r="B39" s="1" t="s">
        <v>113</v>
      </c>
      <c r="C39" s="1" t="s">
        <v>114</v>
      </c>
      <c r="D39" s="1" t="s">
        <v>113</v>
      </c>
      <c r="E39" s="1" t="s">
        <v>114</v>
      </c>
    </row>
    <row r="40" ht="15.75" customHeight="1">
      <c r="A40" s="1" t="s">
        <v>115</v>
      </c>
      <c r="B40" s="49">
        <v>0.5859</v>
      </c>
      <c r="C40" s="49">
        <v>0.4141</v>
      </c>
      <c r="D40" s="49">
        <v>0.3804</v>
      </c>
      <c r="E40" s="49">
        <v>0.6196</v>
      </c>
    </row>
    <row r="41" ht="15.75" customHeight="1">
      <c r="A41" s="1" t="s">
        <v>66</v>
      </c>
      <c r="B41" s="49">
        <v>0.7566</v>
      </c>
      <c r="C41" s="49">
        <v>0.2434</v>
      </c>
      <c r="D41" s="49">
        <v>0.4711</v>
      </c>
      <c r="E41" s="49">
        <v>0.5289</v>
      </c>
    </row>
    <row r="42" ht="15.75" customHeight="1">
      <c r="A42" s="1" t="s">
        <v>93</v>
      </c>
      <c r="B42" s="49">
        <v>0.6133</v>
      </c>
      <c r="C42" s="49">
        <v>0.3867</v>
      </c>
      <c r="D42" s="49">
        <v>0.426</v>
      </c>
      <c r="E42" s="49">
        <v>0.574</v>
      </c>
    </row>
    <row r="43" ht="15.75" customHeight="1">
      <c r="A43" s="1" t="s">
        <v>94</v>
      </c>
      <c r="B43" s="49">
        <v>0.4257</v>
      </c>
      <c r="C43" s="49">
        <v>0.5743</v>
      </c>
      <c r="D43" s="49">
        <v>0.3289</v>
      </c>
      <c r="E43" s="49">
        <v>0.6711</v>
      </c>
    </row>
    <row r="44" ht="15.75" customHeight="1">
      <c r="A44" s="2"/>
      <c r="B44" s="2"/>
      <c r="C44" s="2"/>
      <c r="D44" s="2"/>
      <c r="E44" s="2"/>
    </row>
    <row r="45" ht="15.75" customHeight="1">
      <c r="A45" s="1" t="s">
        <v>95</v>
      </c>
      <c r="B45" s="2"/>
      <c r="C45" s="2"/>
      <c r="D45" s="2"/>
      <c r="E45" s="2"/>
    </row>
    <row r="46" ht="15.75" customHeight="1">
      <c r="A46" s="1" t="s">
        <v>96</v>
      </c>
      <c r="B46" s="49">
        <v>0.4615</v>
      </c>
      <c r="C46" s="49">
        <v>0.5385</v>
      </c>
      <c r="D46" s="49">
        <v>0.3684</v>
      </c>
      <c r="E46" s="49">
        <v>0.6316</v>
      </c>
    </row>
    <row r="47" ht="15.75" customHeight="1">
      <c r="A47" s="1" t="s">
        <v>97</v>
      </c>
      <c r="B47" s="49">
        <v>0.2222</v>
      </c>
      <c r="C47" s="49">
        <v>0.7778</v>
      </c>
      <c r="D47" s="49">
        <v>0.5714</v>
      </c>
      <c r="E47" s="49">
        <v>0.4286</v>
      </c>
    </row>
    <row r="48" ht="15.75" customHeight="1">
      <c r="A48" s="1" t="s">
        <v>98</v>
      </c>
      <c r="B48" s="49">
        <v>0.0</v>
      </c>
      <c r="C48" s="49">
        <v>1.0</v>
      </c>
      <c r="D48" s="49">
        <v>0.1667</v>
      </c>
      <c r="E48" s="49">
        <v>0.8333</v>
      </c>
    </row>
    <row r="49" ht="15.75" customHeight="1">
      <c r="A49" s="1" t="s">
        <v>99</v>
      </c>
      <c r="B49" s="49">
        <v>0.4615</v>
      </c>
      <c r="C49" s="49">
        <v>0.5385</v>
      </c>
      <c r="D49" s="49">
        <v>0.129</v>
      </c>
      <c r="E49" s="49">
        <v>0.871</v>
      </c>
    </row>
    <row r="50" ht="15.75" customHeight="1">
      <c r="A50" s="48" t="s">
        <v>100</v>
      </c>
      <c r="B50" s="14"/>
      <c r="C50" s="14"/>
      <c r="D50" s="14"/>
      <c r="E50" s="15"/>
    </row>
    <row r="51" ht="15.75" customHeight="1"/>
    <row r="52" ht="15.75" customHeight="1"/>
    <row r="53" ht="15.75" customHeight="1">
      <c r="A53" s="48" t="s">
        <v>116</v>
      </c>
      <c r="B53" s="14"/>
      <c r="C53" s="14"/>
      <c r="D53" s="14"/>
      <c r="E53" s="14"/>
      <c r="F53" s="15"/>
    </row>
    <row r="54" ht="15.75" customHeight="1">
      <c r="A54" s="2"/>
      <c r="B54" s="2"/>
      <c r="C54" s="51" t="s">
        <v>87</v>
      </c>
      <c r="D54" s="15"/>
      <c r="E54" s="51" t="s">
        <v>88</v>
      </c>
      <c r="F54" s="15"/>
    </row>
    <row r="55" ht="15.75" customHeight="1">
      <c r="A55" s="1" t="s">
        <v>89</v>
      </c>
      <c r="B55" s="1" t="s">
        <v>117</v>
      </c>
      <c r="C55" s="1" t="s">
        <v>113</v>
      </c>
      <c r="D55" s="1" t="s">
        <v>114</v>
      </c>
      <c r="E55" s="1" t="s">
        <v>113</v>
      </c>
      <c r="F55" s="1" t="s">
        <v>114</v>
      </c>
    </row>
    <row r="56" ht="15.75" customHeight="1">
      <c r="A56" s="1" t="s">
        <v>66</v>
      </c>
      <c r="B56" s="1" t="s">
        <v>90</v>
      </c>
      <c r="C56" s="49">
        <v>0.8588</v>
      </c>
      <c r="D56" s="49">
        <v>0.8705</v>
      </c>
      <c r="E56" s="49">
        <v>0.7719</v>
      </c>
      <c r="F56" s="49">
        <v>0.7969</v>
      </c>
    </row>
    <row r="57" ht="15.75" customHeight="1">
      <c r="A57" s="2"/>
      <c r="B57" s="1" t="s">
        <v>91</v>
      </c>
      <c r="C57" s="49">
        <v>0.1412</v>
      </c>
      <c r="D57" s="49">
        <v>0.1295</v>
      </c>
      <c r="E57" s="49">
        <v>0.2281</v>
      </c>
      <c r="F57" s="49">
        <v>0.2031</v>
      </c>
    </row>
    <row r="58" ht="15.75" customHeight="1">
      <c r="A58" s="1" t="s">
        <v>93</v>
      </c>
      <c r="B58" s="1" t="s">
        <v>90</v>
      </c>
      <c r="C58" s="49">
        <v>0.3218</v>
      </c>
      <c r="D58" s="49">
        <v>0.4918</v>
      </c>
      <c r="E58" s="49">
        <v>0.5135</v>
      </c>
      <c r="F58" s="49">
        <v>0.7249</v>
      </c>
    </row>
    <row r="59" ht="15.75" customHeight="1">
      <c r="A59" s="2"/>
      <c r="B59" s="1" t="s">
        <v>91</v>
      </c>
      <c r="C59" s="49">
        <v>0.6782</v>
      </c>
      <c r="D59" s="49">
        <v>0.5082</v>
      </c>
      <c r="E59" s="49">
        <v>0.4865</v>
      </c>
      <c r="F59" s="49">
        <v>0.2751</v>
      </c>
    </row>
    <row r="60" ht="15.75" customHeight="1">
      <c r="A60" s="1" t="s">
        <v>94</v>
      </c>
      <c r="B60" s="1" t="s">
        <v>90</v>
      </c>
      <c r="C60" s="49">
        <v>0.2063</v>
      </c>
      <c r="D60" s="49">
        <v>0.4729</v>
      </c>
      <c r="E60" s="49">
        <v>0.3807</v>
      </c>
      <c r="F60" s="49">
        <v>0.5622</v>
      </c>
    </row>
    <row r="61" ht="15.75" customHeight="1">
      <c r="A61" s="2"/>
      <c r="B61" s="1" t="s">
        <v>91</v>
      </c>
      <c r="C61" s="49">
        <v>0.7937</v>
      </c>
      <c r="D61" s="49">
        <v>0.5271</v>
      </c>
      <c r="E61" s="49">
        <v>0.6193</v>
      </c>
      <c r="F61" s="49">
        <v>0.4378</v>
      </c>
    </row>
    <row r="62" ht="15.75" customHeight="1">
      <c r="A62" s="48" t="s">
        <v>100</v>
      </c>
      <c r="B62" s="14"/>
      <c r="C62" s="14"/>
      <c r="D62" s="14"/>
      <c r="E62" s="14"/>
      <c r="F62" s="15"/>
    </row>
    <row r="63" ht="15.75" customHeight="1"/>
    <row r="64" ht="15.75" customHeight="1"/>
    <row r="65" ht="15.75" customHeight="1"/>
    <row r="66" ht="15.75" customHeight="1"/>
    <row r="67" ht="15.75" customHeight="1">
      <c r="A67" s="48" t="s">
        <v>118</v>
      </c>
      <c r="B67" s="14"/>
      <c r="C67" s="14"/>
      <c r="D67" s="14"/>
      <c r="E67" s="14"/>
      <c r="F67" s="14"/>
      <c r="G67" s="14"/>
      <c r="H67" s="15"/>
    </row>
    <row r="68" ht="15.75" customHeight="1">
      <c r="A68" s="2"/>
      <c r="B68" s="51" t="s">
        <v>87</v>
      </c>
      <c r="C68" s="14"/>
      <c r="D68" s="15"/>
      <c r="E68" s="51" t="s">
        <v>88</v>
      </c>
      <c r="F68" s="14"/>
      <c r="G68" s="15"/>
      <c r="H68" s="52" t="s">
        <v>92</v>
      </c>
    </row>
    <row r="69" ht="15.75" customHeight="1">
      <c r="A69" s="1" t="s">
        <v>89</v>
      </c>
      <c r="B69" s="52" t="s">
        <v>113</v>
      </c>
      <c r="C69" s="52" t="s">
        <v>114</v>
      </c>
      <c r="D69" s="52" t="s">
        <v>102</v>
      </c>
      <c r="E69" s="52" t="s">
        <v>113</v>
      </c>
      <c r="F69" s="52" t="s">
        <v>114</v>
      </c>
      <c r="G69" s="52" t="s">
        <v>103</v>
      </c>
      <c r="H69" s="2"/>
    </row>
    <row r="70" ht="15.75" customHeight="1">
      <c r="A70" s="1" t="s">
        <v>66</v>
      </c>
      <c r="B70" s="52">
        <v>43.0</v>
      </c>
      <c r="C70" s="52">
        <v>44.0</v>
      </c>
      <c r="D70" s="52">
        <v>43.0</v>
      </c>
      <c r="E70" s="52">
        <v>38.0</v>
      </c>
      <c r="F70" s="52">
        <v>39.0</v>
      </c>
      <c r="G70" s="52">
        <v>39.0</v>
      </c>
      <c r="H70" s="52">
        <v>42.0</v>
      </c>
    </row>
    <row r="71" ht="15.75" customHeight="1">
      <c r="A71" s="1" t="s">
        <v>93</v>
      </c>
      <c r="B71" s="52">
        <v>40.0</v>
      </c>
      <c r="C71" s="52">
        <v>43.0</v>
      </c>
      <c r="D71" s="52">
        <v>42.0</v>
      </c>
      <c r="E71" s="52">
        <v>32.0</v>
      </c>
      <c r="F71" s="52">
        <v>35.0</v>
      </c>
      <c r="G71" s="52">
        <v>34.0</v>
      </c>
      <c r="H71" s="52">
        <v>39.0</v>
      </c>
    </row>
    <row r="72" ht="15.75" customHeight="1">
      <c r="A72" s="1" t="s">
        <v>94</v>
      </c>
      <c r="B72" s="52">
        <v>42.0</v>
      </c>
      <c r="C72" s="52">
        <v>45.0</v>
      </c>
      <c r="D72" s="52">
        <v>44.0</v>
      </c>
      <c r="E72" s="52">
        <v>32.0</v>
      </c>
      <c r="F72" s="52">
        <v>36.5</v>
      </c>
      <c r="G72" s="52">
        <v>35.0</v>
      </c>
      <c r="H72" s="52">
        <v>40.0</v>
      </c>
    </row>
    <row r="73" ht="15.75" customHeight="1">
      <c r="A73" s="1" t="s">
        <v>92</v>
      </c>
      <c r="B73" s="52">
        <v>42.0</v>
      </c>
      <c r="C73" s="52">
        <v>44.0</v>
      </c>
      <c r="D73" s="52">
        <v>42.0</v>
      </c>
      <c r="E73" s="52">
        <v>32.0</v>
      </c>
      <c r="F73" s="52">
        <v>36.0</v>
      </c>
      <c r="G73" s="52">
        <v>35.0</v>
      </c>
      <c r="H73" s="52">
        <v>40.0</v>
      </c>
    </row>
    <row r="74" ht="15.75" customHeight="1">
      <c r="A74" s="48" t="s">
        <v>100</v>
      </c>
      <c r="B74" s="14"/>
      <c r="C74" s="14"/>
      <c r="D74" s="14"/>
      <c r="E74" s="14"/>
      <c r="F74" s="14"/>
      <c r="G74" s="14"/>
      <c r="H74" s="15"/>
    </row>
    <row r="75" ht="15.75" customHeight="1"/>
    <row r="76" ht="15.75" customHeight="1"/>
    <row r="77" ht="15.75" customHeight="1">
      <c r="A77" s="48" t="s">
        <v>119</v>
      </c>
      <c r="B77" s="14"/>
      <c r="C77" s="14"/>
      <c r="D77" s="14"/>
      <c r="E77" s="14"/>
      <c r="F77" s="14"/>
      <c r="G77" s="14"/>
      <c r="H77" s="14"/>
      <c r="I77" s="15"/>
    </row>
    <row r="78" ht="15.75" customHeight="1">
      <c r="A78" s="2"/>
      <c r="B78" s="2"/>
      <c r="C78" s="51" t="s">
        <v>87</v>
      </c>
      <c r="D78" s="14"/>
      <c r="E78" s="15"/>
      <c r="F78" s="51" t="s">
        <v>88</v>
      </c>
      <c r="G78" s="14"/>
      <c r="H78" s="15"/>
      <c r="I78" s="54" t="s">
        <v>92</v>
      </c>
    </row>
    <row r="79" ht="15.75" customHeight="1">
      <c r="A79" s="1" t="s">
        <v>120</v>
      </c>
      <c r="B79" s="2"/>
      <c r="C79" s="52" t="s">
        <v>113</v>
      </c>
      <c r="D79" s="52" t="s">
        <v>114</v>
      </c>
      <c r="E79" s="52" t="s">
        <v>102</v>
      </c>
      <c r="F79" s="52" t="s">
        <v>113</v>
      </c>
      <c r="G79" s="52" t="s">
        <v>114</v>
      </c>
      <c r="H79" s="52" t="s">
        <v>103</v>
      </c>
      <c r="I79" s="8"/>
    </row>
    <row r="80" ht="15.75" customHeight="1">
      <c r="A80" s="1" t="s">
        <v>66</v>
      </c>
      <c r="B80" s="1" t="s">
        <v>90</v>
      </c>
      <c r="C80" s="4">
        <v>42.0</v>
      </c>
      <c r="D80" s="4">
        <v>44.0</v>
      </c>
      <c r="E80" s="4">
        <v>43.0</v>
      </c>
      <c r="F80" s="4">
        <v>40.5</v>
      </c>
      <c r="G80" s="4">
        <v>39.0</v>
      </c>
      <c r="H80" s="4">
        <v>39.0</v>
      </c>
      <c r="I80" s="4">
        <v>42.0</v>
      </c>
    </row>
    <row r="81" ht="15.75" customHeight="1">
      <c r="A81" s="2"/>
      <c r="B81" s="1" t="s">
        <v>91</v>
      </c>
      <c r="C81" s="4">
        <v>43.0</v>
      </c>
      <c r="D81" s="4">
        <v>46.5</v>
      </c>
      <c r="E81" s="4">
        <v>43.0</v>
      </c>
      <c r="F81" s="4">
        <v>32.0</v>
      </c>
      <c r="G81" s="4">
        <v>39.0</v>
      </c>
      <c r="H81" s="4">
        <v>37.0</v>
      </c>
      <c r="I81" s="4">
        <v>43.0</v>
      </c>
    </row>
    <row r="82" ht="15.75" customHeight="1">
      <c r="A82" s="48" t="s">
        <v>121</v>
      </c>
      <c r="B82" s="15"/>
      <c r="C82" s="4">
        <v>43.0</v>
      </c>
      <c r="D82" s="4">
        <v>44.0</v>
      </c>
      <c r="E82" s="4">
        <v>43.0</v>
      </c>
      <c r="F82" s="4">
        <v>38.0</v>
      </c>
      <c r="G82" s="4">
        <v>39.0</v>
      </c>
      <c r="H82" s="4">
        <v>39.0</v>
      </c>
      <c r="I82" s="4">
        <v>42.0</v>
      </c>
    </row>
    <row r="83" ht="15.75" customHeight="1">
      <c r="A83" s="1" t="s">
        <v>93</v>
      </c>
      <c r="B83" s="1" t="s">
        <v>90</v>
      </c>
      <c r="C83" s="4">
        <v>40.0</v>
      </c>
      <c r="D83" s="4">
        <v>42.0</v>
      </c>
      <c r="E83" s="4">
        <v>41.0</v>
      </c>
      <c r="F83" s="4">
        <v>30.0</v>
      </c>
      <c r="G83" s="4">
        <v>35.0</v>
      </c>
      <c r="H83" s="4">
        <v>33.0</v>
      </c>
      <c r="I83" s="4">
        <v>37.0</v>
      </c>
    </row>
    <row r="84" ht="15.75" customHeight="1">
      <c r="A84" s="2"/>
      <c r="B84" s="1" t="s">
        <v>91</v>
      </c>
      <c r="C84" s="4">
        <v>41.0</v>
      </c>
      <c r="D84" s="4">
        <v>44.0</v>
      </c>
      <c r="E84" s="4">
        <v>42.0</v>
      </c>
      <c r="F84" s="4">
        <v>35.0</v>
      </c>
      <c r="G84" s="4">
        <v>36.0</v>
      </c>
      <c r="H84" s="4">
        <v>35.0</v>
      </c>
      <c r="I84" s="4">
        <v>40.5</v>
      </c>
    </row>
    <row r="85" ht="15.75" customHeight="1">
      <c r="A85" s="48" t="s">
        <v>122</v>
      </c>
      <c r="B85" s="15"/>
      <c r="C85" s="4">
        <v>40.0</v>
      </c>
      <c r="D85" s="4">
        <v>43.0</v>
      </c>
      <c r="E85" s="4">
        <v>42.0</v>
      </c>
      <c r="F85" s="4">
        <v>32.0</v>
      </c>
      <c r="G85" s="4">
        <v>35.0</v>
      </c>
      <c r="H85" s="4">
        <v>34.0</v>
      </c>
      <c r="I85" s="4">
        <v>39.0</v>
      </c>
    </row>
    <row r="86" ht="15.75" customHeight="1">
      <c r="A86" s="1" t="s">
        <v>94</v>
      </c>
      <c r="B86" s="1" t="s">
        <v>90</v>
      </c>
      <c r="C86" s="4">
        <v>39.0</v>
      </c>
      <c r="D86" s="4">
        <v>43.0</v>
      </c>
      <c r="E86" s="4">
        <v>42.0</v>
      </c>
      <c r="F86" s="4">
        <v>30.0</v>
      </c>
      <c r="G86" s="4">
        <v>36.5</v>
      </c>
      <c r="H86" s="4">
        <v>35.0</v>
      </c>
      <c r="I86" s="4">
        <v>39.0</v>
      </c>
    </row>
    <row r="87" ht="15.75" customHeight="1">
      <c r="A87" s="2"/>
      <c r="B87" s="1" t="s">
        <v>91</v>
      </c>
      <c r="C87" s="4">
        <v>42.0</v>
      </c>
      <c r="D87" s="4">
        <v>46.0</v>
      </c>
      <c r="E87" s="4">
        <v>45.0</v>
      </c>
      <c r="F87" s="4">
        <v>32.5</v>
      </c>
      <c r="G87" s="4">
        <v>36.5</v>
      </c>
      <c r="H87" s="4">
        <v>35.0</v>
      </c>
      <c r="I87" s="4">
        <v>42.0</v>
      </c>
    </row>
    <row r="88" ht="15.75" customHeight="1">
      <c r="A88" s="48" t="s">
        <v>123</v>
      </c>
      <c r="B88" s="15"/>
      <c r="C88" s="4">
        <v>42.0</v>
      </c>
      <c r="D88" s="4">
        <v>45.0</v>
      </c>
      <c r="E88" s="4">
        <v>44.0</v>
      </c>
      <c r="F88" s="4">
        <v>32.0</v>
      </c>
      <c r="G88" s="4">
        <v>36.5</v>
      </c>
      <c r="H88" s="4">
        <v>35.0</v>
      </c>
      <c r="I88" s="4">
        <v>40.0</v>
      </c>
    </row>
    <row r="89" ht="15.75" customHeight="1">
      <c r="A89" s="1" t="s">
        <v>115</v>
      </c>
      <c r="B89" s="2"/>
      <c r="C89" s="4">
        <v>42.0</v>
      </c>
      <c r="D89" s="4">
        <v>44.0</v>
      </c>
      <c r="E89" s="4">
        <v>42.0</v>
      </c>
      <c r="F89" s="4">
        <v>32.0</v>
      </c>
      <c r="G89" s="4">
        <v>36.0</v>
      </c>
      <c r="H89" s="4">
        <v>35.0</v>
      </c>
      <c r="I89" s="4">
        <v>40.0</v>
      </c>
    </row>
    <row r="90" ht="15.75" customHeight="1">
      <c r="A90" s="48" t="s">
        <v>100</v>
      </c>
      <c r="B90" s="14"/>
      <c r="C90" s="14"/>
      <c r="D90" s="14"/>
      <c r="E90" s="14"/>
      <c r="F90" s="14"/>
      <c r="G90" s="14"/>
      <c r="H90" s="14"/>
      <c r="I90" s="15"/>
    </row>
    <row r="91" ht="15.75" customHeight="1"/>
    <row r="92" ht="15.75" customHeight="1"/>
    <row r="93" ht="15.75" customHeight="1">
      <c r="A93" s="48" t="s">
        <v>124</v>
      </c>
      <c r="B93" s="14"/>
      <c r="C93" s="14"/>
      <c r="D93" s="15"/>
    </row>
    <row r="94" ht="15.75" customHeight="1">
      <c r="A94" s="2"/>
      <c r="B94" s="1" t="s">
        <v>66</v>
      </c>
      <c r="C94" s="1" t="s">
        <v>67</v>
      </c>
      <c r="D94" s="1" t="s">
        <v>94</v>
      </c>
    </row>
    <row r="95" ht="15.75" customHeight="1">
      <c r="A95" s="1" t="s">
        <v>71</v>
      </c>
      <c r="B95" s="2"/>
      <c r="C95" s="2"/>
      <c r="D95" s="1" t="s">
        <v>125</v>
      </c>
    </row>
    <row r="96" ht="15.75" customHeight="1">
      <c r="A96" s="1" t="s">
        <v>72</v>
      </c>
      <c r="B96" s="2"/>
      <c r="C96" s="49">
        <v>1.0</v>
      </c>
      <c r="D96" s="49">
        <v>0.0</v>
      </c>
    </row>
    <row r="97" ht="15.75" customHeight="1">
      <c r="A97" s="1" t="s">
        <v>73</v>
      </c>
      <c r="B97" s="49">
        <v>0.8824</v>
      </c>
      <c r="C97" s="49">
        <v>0.7312</v>
      </c>
      <c r="D97" s="49">
        <v>0.623</v>
      </c>
    </row>
    <row r="98" ht="15.75" customHeight="1">
      <c r="A98" s="1" t="s">
        <v>74</v>
      </c>
      <c r="B98" s="49">
        <v>0.8936</v>
      </c>
      <c r="C98" s="49">
        <v>0.5417</v>
      </c>
      <c r="D98" s="49">
        <v>0.5</v>
      </c>
    </row>
    <row r="99" ht="15.75" customHeight="1">
      <c r="A99" s="1" t="s">
        <v>75</v>
      </c>
      <c r="B99" s="49">
        <v>0.8072</v>
      </c>
      <c r="C99" s="49">
        <v>0.5188</v>
      </c>
      <c r="D99" s="49">
        <v>0.4032</v>
      </c>
    </row>
    <row r="100" ht="15.75" customHeight="1">
      <c r="A100" s="1" t="s">
        <v>76</v>
      </c>
      <c r="B100" s="49">
        <v>0.877</v>
      </c>
      <c r="C100" s="49">
        <v>0.4627</v>
      </c>
      <c r="D100" s="49">
        <v>0.4372</v>
      </c>
    </row>
    <row r="101" ht="15.75" customHeight="1">
      <c r="A101" s="1" t="s">
        <v>77</v>
      </c>
      <c r="B101" s="49">
        <v>0.8015</v>
      </c>
      <c r="C101" s="49">
        <v>0.4181</v>
      </c>
      <c r="D101" s="49">
        <v>0.4307</v>
      </c>
    </row>
    <row r="102" ht="15.75" customHeight="1">
      <c r="A102" s="1" t="s">
        <v>78</v>
      </c>
      <c r="B102" s="49">
        <v>0.8603</v>
      </c>
      <c r="C102" s="49">
        <v>0.4074</v>
      </c>
      <c r="D102" s="49">
        <v>0.3416</v>
      </c>
    </row>
    <row r="103" ht="15.75" customHeight="1">
      <c r="A103" s="1" t="s">
        <v>79</v>
      </c>
      <c r="B103" s="49">
        <v>0.8462</v>
      </c>
      <c r="C103" s="49">
        <v>0.3915</v>
      </c>
      <c r="D103" s="49">
        <v>0.4459</v>
      </c>
    </row>
    <row r="104" ht="15.75" customHeight="1">
      <c r="A104" s="1" t="s">
        <v>81</v>
      </c>
      <c r="B104" s="49">
        <v>0.8525</v>
      </c>
      <c r="C104" s="49">
        <v>0.3813</v>
      </c>
      <c r="D104" s="49">
        <v>0.3488</v>
      </c>
    </row>
    <row r="105" ht="15.75" customHeight="1">
      <c r="A105" s="1" t="s">
        <v>83</v>
      </c>
      <c r="B105" s="49">
        <v>1.0</v>
      </c>
      <c r="C105" s="49">
        <v>0.6818</v>
      </c>
      <c r="D105" s="49">
        <v>0.3158</v>
      </c>
    </row>
    <row r="106" ht="15.75" customHeight="1">
      <c r="A106" s="1" t="s">
        <v>85</v>
      </c>
      <c r="B106" s="2"/>
      <c r="C106" s="49">
        <v>0.3333</v>
      </c>
      <c r="D106" s="49">
        <v>0.0</v>
      </c>
    </row>
    <row r="107" ht="15.75" customHeight="1">
      <c r="A107" s="48" t="s">
        <v>100</v>
      </c>
      <c r="B107" s="14"/>
      <c r="C107" s="14"/>
      <c r="D107" s="15"/>
    </row>
    <row r="108" ht="15.75" customHeight="1"/>
    <row r="109" ht="15.75" customHeight="1"/>
    <row r="110" ht="15.75" customHeight="1">
      <c r="A110" s="55" t="s">
        <v>126</v>
      </c>
    </row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>
      <c r="A126" s="55" t="s">
        <v>127</v>
      </c>
      <c r="G126" s="55" t="s">
        <v>128</v>
      </c>
    </row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>
      <c r="A143" s="6" t="s">
        <v>129</v>
      </c>
    </row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2">
    <mergeCell ref="A2:E2"/>
    <mergeCell ref="B3:C3"/>
    <mergeCell ref="D3:E3"/>
    <mergeCell ref="A15:E15"/>
    <mergeCell ref="A18:D18"/>
    <mergeCell ref="A24:D24"/>
    <mergeCell ref="A27:G27"/>
    <mergeCell ref="B28:D28"/>
    <mergeCell ref="E28:G28"/>
    <mergeCell ref="A34:G34"/>
    <mergeCell ref="A37:E37"/>
    <mergeCell ref="B38:C38"/>
    <mergeCell ref="D38:E38"/>
    <mergeCell ref="A50:E50"/>
    <mergeCell ref="A53:F53"/>
    <mergeCell ref="C54:D54"/>
    <mergeCell ref="E54:F54"/>
    <mergeCell ref="A62:F62"/>
    <mergeCell ref="A67:H67"/>
    <mergeCell ref="B68:D68"/>
    <mergeCell ref="E68:G68"/>
    <mergeCell ref="A88:B88"/>
    <mergeCell ref="A90:I90"/>
    <mergeCell ref="A93:D93"/>
    <mergeCell ref="A107:D107"/>
    <mergeCell ref="A74:H74"/>
    <mergeCell ref="A77:I77"/>
    <mergeCell ref="C78:E78"/>
    <mergeCell ref="F78:H78"/>
    <mergeCell ref="I78:I79"/>
    <mergeCell ref="A82:B82"/>
    <mergeCell ref="A85:B85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/>
    <row r="2" ht="15.75" customHeight="1">
      <c r="A2" s="56" t="s">
        <v>130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ht="15.75" customHeight="1">
      <c r="A3" s="57"/>
      <c r="B3" s="57"/>
      <c r="C3" s="58" t="s">
        <v>131</v>
      </c>
      <c r="D3" s="14"/>
      <c r="E3" s="14"/>
      <c r="F3" s="14"/>
      <c r="G3" s="14"/>
      <c r="H3" s="15"/>
      <c r="I3" s="57"/>
      <c r="J3" s="58" t="s">
        <v>132</v>
      </c>
      <c r="K3" s="14"/>
      <c r="L3" s="14"/>
      <c r="M3" s="14"/>
      <c r="N3" s="14"/>
      <c r="O3" s="15"/>
    </row>
    <row r="4" ht="15.75" customHeight="1">
      <c r="A4" s="57"/>
      <c r="B4" s="57"/>
      <c r="C4" s="51" t="s">
        <v>66</v>
      </c>
      <c r="D4" s="15"/>
      <c r="E4" s="51" t="s">
        <v>93</v>
      </c>
      <c r="F4" s="15"/>
      <c r="G4" s="51" t="s">
        <v>94</v>
      </c>
      <c r="H4" s="15"/>
      <c r="I4" s="57"/>
      <c r="J4" s="51" t="s">
        <v>66</v>
      </c>
      <c r="K4" s="15"/>
      <c r="L4" s="51" t="s">
        <v>93</v>
      </c>
      <c r="M4" s="15"/>
      <c r="N4" s="51" t="s">
        <v>94</v>
      </c>
      <c r="O4" s="15"/>
    </row>
    <row r="5" ht="15.75" customHeight="1">
      <c r="A5" s="57"/>
      <c r="B5" s="57"/>
      <c r="C5" s="59" t="s">
        <v>87</v>
      </c>
      <c r="D5" s="59" t="s">
        <v>133</v>
      </c>
      <c r="E5" s="59" t="s">
        <v>87</v>
      </c>
      <c r="F5" s="59" t="s">
        <v>133</v>
      </c>
      <c r="G5" s="59" t="s">
        <v>87</v>
      </c>
      <c r="H5" s="59" t="s">
        <v>133</v>
      </c>
      <c r="I5" s="57"/>
      <c r="J5" s="59" t="s">
        <v>87</v>
      </c>
      <c r="K5" s="59" t="s">
        <v>133</v>
      </c>
      <c r="L5" s="59" t="s">
        <v>87</v>
      </c>
      <c r="M5" s="59" t="s">
        <v>133</v>
      </c>
      <c r="N5" s="59" t="s">
        <v>87</v>
      </c>
      <c r="O5" s="59" t="s">
        <v>133</v>
      </c>
    </row>
    <row r="6" ht="15.75" customHeight="1">
      <c r="A6" s="60" t="s">
        <v>134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ht="15.75" customHeight="1">
      <c r="A7" s="57"/>
      <c r="B7" s="4" t="s">
        <v>135</v>
      </c>
      <c r="C7" s="2"/>
      <c r="D7" s="49">
        <v>0.157</v>
      </c>
      <c r="E7" s="49">
        <v>0.0</v>
      </c>
      <c r="F7" s="49">
        <v>0.1266</v>
      </c>
      <c r="G7" s="49">
        <v>0.0</v>
      </c>
      <c r="H7" s="49">
        <v>0.1336</v>
      </c>
      <c r="I7" s="2"/>
      <c r="J7" s="2"/>
      <c r="K7" s="2"/>
      <c r="L7" s="2"/>
      <c r="M7" s="2"/>
      <c r="N7" s="2"/>
      <c r="O7" s="2"/>
    </row>
    <row r="8" ht="15.75" customHeight="1">
      <c r="A8" s="61" t="s">
        <v>136</v>
      </c>
      <c r="B8" s="15"/>
      <c r="C8" s="49">
        <v>0.296</v>
      </c>
      <c r="D8" s="49">
        <v>0.4959</v>
      </c>
      <c r="E8" s="49">
        <v>0.2415</v>
      </c>
      <c r="F8" s="49">
        <v>0.523</v>
      </c>
      <c r="G8" s="49">
        <v>0.2472</v>
      </c>
      <c r="H8" s="49">
        <v>0.5426</v>
      </c>
      <c r="I8" s="2"/>
      <c r="J8" s="62">
        <v>10047.0</v>
      </c>
      <c r="K8" s="62">
        <v>7748.0</v>
      </c>
      <c r="L8" s="62">
        <v>25674.0</v>
      </c>
      <c r="M8" s="62">
        <v>9934.0</v>
      </c>
      <c r="N8" s="62">
        <v>31796.0</v>
      </c>
      <c r="O8" s="62">
        <v>13281.0</v>
      </c>
    </row>
    <row r="9" ht="15.75" customHeight="1">
      <c r="A9" s="61" t="s">
        <v>137</v>
      </c>
      <c r="B9" s="15"/>
      <c r="C9" s="49">
        <v>0.0683</v>
      </c>
      <c r="D9" s="49">
        <v>0.0826</v>
      </c>
      <c r="E9" s="49">
        <v>0.0434</v>
      </c>
      <c r="F9" s="49">
        <v>0.1102</v>
      </c>
      <c r="G9" s="49">
        <v>0.0412</v>
      </c>
      <c r="H9" s="49">
        <v>0.2638</v>
      </c>
      <c r="I9" s="2"/>
      <c r="J9" s="62">
        <v>6064.0</v>
      </c>
      <c r="K9" s="62">
        <v>9047.0</v>
      </c>
      <c r="L9" s="62">
        <v>15479.0</v>
      </c>
      <c r="M9" s="62">
        <v>11522.0</v>
      </c>
      <c r="N9" s="62">
        <v>17719.0</v>
      </c>
      <c r="O9" s="62">
        <v>13126.0</v>
      </c>
    </row>
    <row r="10" ht="15.75" customHeight="1">
      <c r="A10" s="61" t="s">
        <v>138</v>
      </c>
      <c r="B10" s="15"/>
      <c r="C10" s="49">
        <v>0.6357</v>
      </c>
      <c r="D10" s="49">
        <v>0.2645</v>
      </c>
      <c r="E10" s="49">
        <v>0.7151</v>
      </c>
      <c r="F10" s="49">
        <v>0.2401</v>
      </c>
      <c r="G10" s="49">
        <v>0.7628</v>
      </c>
      <c r="H10" s="49">
        <v>0.0601</v>
      </c>
      <c r="I10" s="2"/>
      <c r="J10" s="62">
        <v>12594.0</v>
      </c>
      <c r="K10" s="62">
        <v>11627.0</v>
      </c>
      <c r="L10" s="62">
        <v>34100.0</v>
      </c>
      <c r="M10" s="62">
        <v>19072.0</v>
      </c>
      <c r="N10" s="62">
        <v>41494.0</v>
      </c>
      <c r="O10" s="62">
        <v>22168.0</v>
      </c>
    </row>
    <row r="11" ht="15.75" customHeight="1">
      <c r="A11" s="60" t="s">
        <v>92</v>
      </c>
      <c r="B11" s="57"/>
      <c r="C11" s="2"/>
      <c r="D11" s="2"/>
      <c r="E11" s="2"/>
      <c r="F11" s="2"/>
      <c r="G11" s="2"/>
      <c r="H11" s="2"/>
      <c r="I11" s="2"/>
      <c r="J11" s="62">
        <v>11394.0</v>
      </c>
      <c r="K11" s="62">
        <v>7665.0</v>
      </c>
      <c r="L11" s="62">
        <v>31255.0</v>
      </c>
      <c r="M11" s="62">
        <v>11086.0</v>
      </c>
      <c r="N11" s="62">
        <v>38282.0</v>
      </c>
      <c r="O11" s="62">
        <v>13412.0</v>
      </c>
    </row>
    <row r="12" ht="15.75" customHeight="1">
      <c r="A12" s="60" t="s">
        <v>139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ht="15.75" customHeight="1">
      <c r="A13" s="60" t="s">
        <v>90</v>
      </c>
      <c r="B13" s="4" t="s">
        <v>135</v>
      </c>
      <c r="C13" s="49">
        <v>0.0</v>
      </c>
      <c r="D13" s="49">
        <v>0.1474</v>
      </c>
      <c r="E13" s="49">
        <v>0.0</v>
      </c>
      <c r="F13" s="49">
        <v>0.1451</v>
      </c>
      <c r="G13" s="49">
        <v>0.0</v>
      </c>
      <c r="H13" s="49">
        <v>0.1296</v>
      </c>
      <c r="I13" s="2"/>
      <c r="J13" s="2"/>
      <c r="K13" s="2"/>
      <c r="L13" s="2"/>
      <c r="M13" s="2"/>
      <c r="N13" s="2"/>
      <c r="O13" s="2"/>
    </row>
    <row r="14" ht="15.75" customHeight="1">
      <c r="A14" s="61" t="s">
        <v>136</v>
      </c>
      <c r="B14" s="15"/>
      <c r="C14" s="49">
        <v>0.3049</v>
      </c>
      <c r="D14" s="49">
        <v>0.4842</v>
      </c>
      <c r="E14" s="49">
        <v>0.3218</v>
      </c>
      <c r="F14" s="49">
        <v>0.5259</v>
      </c>
      <c r="G14" s="49">
        <v>0.2782</v>
      </c>
      <c r="H14" s="49">
        <v>0.5681</v>
      </c>
      <c r="I14" s="2"/>
      <c r="J14" s="62">
        <v>6703.0</v>
      </c>
      <c r="K14" s="62">
        <v>6145.0</v>
      </c>
      <c r="L14" s="62">
        <v>20079.0</v>
      </c>
      <c r="M14" s="62">
        <v>8857.0</v>
      </c>
      <c r="N14" s="62">
        <v>28114.0</v>
      </c>
      <c r="O14" s="62">
        <v>12728.0</v>
      </c>
    </row>
    <row r="15" ht="15.75" customHeight="1">
      <c r="A15" s="61" t="s">
        <v>137</v>
      </c>
      <c r="B15" s="15"/>
      <c r="C15" s="49">
        <v>0.0772</v>
      </c>
      <c r="D15" s="49">
        <v>0.0947</v>
      </c>
      <c r="E15" s="49">
        <v>0.0672</v>
      </c>
      <c r="F15" s="49">
        <v>0.1244</v>
      </c>
      <c r="G15" s="49">
        <v>0.0564</v>
      </c>
      <c r="H15" s="49">
        <v>0.113</v>
      </c>
      <c r="I15" s="2"/>
      <c r="J15" s="62">
        <v>5961.0</v>
      </c>
      <c r="K15" s="62">
        <v>9274.0</v>
      </c>
      <c r="L15" s="62">
        <v>13384.0</v>
      </c>
      <c r="M15" s="62">
        <v>11271.0</v>
      </c>
      <c r="N15" s="62">
        <v>17567.0</v>
      </c>
      <c r="O15" s="62">
        <v>13885.0</v>
      </c>
    </row>
    <row r="16" ht="15.75" customHeight="1">
      <c r="A16" s="61" t="s">
        <v>138</v>
      </c>
      <c r="B16" s="15"/>
      <c r="C16" s="49">
        <v>0.6179</v>
      </c>
      <c r="D16" s="49">
        <v>0.2737</v>
      </c>
      <c r="E16" s="49">
        <v>0.611</v>
      </c>
      <c r="F16" s="49">
        <v>0.2047</v>
      </c>
      <c r="G16" s="49">
        <v>0.6654</v>
      </c>
      <c r="H16" s="49">
        <v>0.1894</v>
      </c>
      <c r="I16" s="2"/>
      <c r="J16" s="62">
        <v>8145.0</v>
      </c>
      <c r="K16" s="62">
        <v>7848.0</v>
      </c>
      <c r="L16" s="62">
        <v>31034.0</v>
      </c>
      <c r="M16" s="62">
        <v>14169.0</v>
      </c>
      <c r="N16" s="62">
        <v>39577.0</v>
      </c>
      <c r="O16" s="62">
        <v>21021.0</v>
      </c>
    </row>
    <row r="17" ht="15.75" customHeight="1">
      <c r="A17" s="60" t="s">
        <v>140</v>
      </c>
      <c r="B17" s="57"/>
      <c r="C17" s="2"/>
      <c r="D17" s="2"/>
      <c r="E17" s="2"/>
      <c r="F17" s="2"/>
      <c r="G17" s="2"/>
      <c r="H17" s="2"/>
      <c r="I17" s="2"/>
      <c r="J17" s="62">
        <v>7537.0</v>
      </c>
      <c r="K17" s="62">
        <v>6002.0</v>
      </c>
      <c r="L17" s="62">
        <v>26323.0</v>
      </c>
      <c r="M17" s="62">
        <v>8959.0</v>
      </c>
      <c r="N17" s="62">
        <v>35147.0</v>
      </c>
      <c r="O17" s="62">
        <v>12793.0</v>
      </c>
    </row>
    <row r="18" ht="15.75" customHeight="1">
      <c r="A18" s="60" t="s">
        <v>91</v>
      </c>
      <c r="B18" s="4" t="s">
        <v>135</v>
      </c>
      <c r="C18" s="49">
        <v>0.0</v>
      </c>
      <c r="D18" s="49">
        <v>0.1923</v>
      </c>
      <c r="E18" s="49">
        <v>0.0</v>
      </c>
      <c r="F18" s="49">
        <v>0.0946</v>
      </c>
      <c r="G18" s="2"/>
      <c r="H18" s="49">
        <v>0.1376</v>
      </c>
      <c r="I18" s="2"/>
      <c r="J18" s="2"/>
      <c r="K18" s="2"/>
      <c r="L18" s="2"/>
      <c r="M18" s="2"/>
      <c r="N18" s="2"/>
      <c r="O18" s="2"/>
    </row>
    <row r="19" ht="15.75" customHeight="1">
      <c r="A19" s="61" t="s">
        <v>136</v>
      </c>
      <c r="B19" s="15"/>
      <c r="C19" s="49">
        <v>0.2405</v>
      </c>
      <c r="D19" s="49">
        <v>0.5385</v>
      </c>
      <c r="E19" s="49">
        <v>0.1907</v>
      </c>
      <c r="F19" s="49">
        <v>0.518</v>
      </c>
      <c r="G19" s="49">
        <v>0.211</v>
      </c>
      <c r="H19" s="49">
        <v>0.5168</v>
      </c>
      <c r="I19" s="2"/>
      <c r="J19" s="62">
        <v>36447.0</v>
      </c>
      <c r="K19" s="62">
        <v>13014.0</v>
      </c>
      <c r="L19" s="62">
        <v>31646.0</v>
      </c>
      <c r="M19" s="62">
        <v>11835.0</v>
      </c>
      <c r="N19" s="62">
        <v>34520.0</v>
      </c>
      <c r="O19" s="62">
        <v>13895.0</v>
      </c>
    </row>
    <row r="20" ht="15.75" customHeight="1">
      <c r="A20" s="61" t="s">
        <v>137</v>
      </c>
      <c r="B20" s="15"/>
      <c r="C20" s="49">
        <v>0.0127</v>
      </c>
      <c r="D20" s="49">
        <v>0.0385</v>
      </c>
      <c r="E20" s="49">
        <v>0.0284</v>
      </c>
      <c r="F20" s="49">
        <v>0.0856</v>
      </c>
      <c r="G20" s="49">
        <v>0.0295</v>
      </c>
      <c r="H20" s="49">
        <v>0.1208</v>
      </c>
      <c r="I20" s="2"/>
      <c r="J20" s="4">
        <v>10000.0</v>
      </c>
      <c r="K20" s="4">
        <v>7000.0</v>
      </c>
      <c r="L20" s="4">
        <v>18622.0</v>
      </c>
      <c r="M20" s="4">
        <v>12158.0</v>
      </c>
      <c r="N20" s="4">
        <v>17882.0</v>
      </c>
      <c r="O20" s="4">
        <v>12408.0</v>
      </c>
    </row>
    <row r="21" ht="15.75" customHeight="1">
      <c r="A21" s="61" t="s">
        <v>138</v>
      </c>
      <c r="B21" s="15"/>
      <c r="C21" s="49">
        <v>0.7468</v>
      </c>
      <c r="D21" s="49">
        <v>0.2308</v>
      </c>
      <c r="E21" s="49">
        <v>0.7809</v>
      </c>
      <c r="F21" s="49">
        <v>0.3018</v>
      </c>
      <c r="G21" s="49">
        <v>0.7595</v>
      </c>
      <c r="H21" s="49">
        <v>0.2248</v>
      </c>
      <c r="I21" s="2"/>
      <c r="J21" s="62">
        <v>35516.0</v>
      </c>
      <c r="K21" s="62">
        <v>28000.0</v>
      </c>
      <c r="L21" s="62">
        <v>35621.0</v>
      </c>
      <c r="M21" s="62">
        <v>24853.0</v>
      </c>
      <c r="N21" s="62">
        <v>42436.0</v>
      </c>
      <c r="O21" s="62">
        <v>23144.0</v>
      </c>
    </row>
    <row r="22" ht="15.75" customHeight="1">
      <c r="A22" s="60" t="s">
        <v>141</v>
      </c>
      <c r="B22" s="57"/>
      <c r="C22" s="2"/>
      <c r="D22" s="2"/>
      <c r="E22" s="2"/>
      <c r="F22" s="2"/>
      <c r="G22" s="2"/>
      <c r="H22" s="2"/>
      <c r="I22" s="2"/>
      <c r="J22" s="62">
        <v>35417.0</v>
      </c>
      <c r="K22" s="62">
        <v>13738.0</v>
      </c>
      <c r="L22" s="62">
        <v>34379.0</v>
      </c>
      <c r="M22" s="62">
        <v>14785.0</v>
      </c>
      <c r="N22" s="62">
        <v>40041.0</v>
      </c>
      <c r="O22" s="62">
        <v>14038.0</v>
      </c>
    </row>
    <row r="23" ht="15.75" customHeight="1">
      <c r="A23" s="60" t="s">
        <v>142</v>
      </c>
      <c r="B23" s="57"/>
      <c r="C23" s="2"/>
      <c r="D23" s="2"/>
      <c r="E23" s="2"/>
      <c r="F23" s="2"/>
      <c r="G23" s="2"/>
      <c r="H23" s="2"/>
      <c r="I23" s="2"/>
      <c r="J23" s="62">
        <v>11394.0</v>
      </c>
      <c r="K23" s="62">
        <v>7665.0</v>
      </c>
      <c r="L23" s="62">
        <v>31255.0</v>
      </c>
      <c r="M23" s="62">
        <v>11086.0</v>
      </c>
      <c r="N23" s="62">
        <v>38282.0</v>
      </c>
      <c r="O23" s="62">
        <v>13412.0</v>
      </c>
    </row>
    <row r="24" ht="15.75" customHeight="1">
      <c r="A24" s="57"/>
      <c r="B24" s="5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ht="15.75" customHeight="1">
      <c r="A25" s="56" t="s">
        <v>143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</row>
    <row r="26" ht="15.75" customHeight="1">
      <c r="A26" s="60" t="s">
        <v>90</v>
      </c>
      <c r="B26" s="4" t="s">
        <v>135</v>
      </c>
      <c r="C26" s="49">
        <v>0.0</v>
      </c>
      <c r="D26" s="49">
        <v>0.2381</v>
      </c>
      <c r="E26" s="49">
        <v>0.0</v>
      </c>
      <c r="F26" s="49">
        <v>0.1917</v>
      </c>
      <c r="G26" s="49">
        <v>0.0</v>
      </c>
      <c r="H26" s="49">
        <v>0.1735</v>
      </c>
      <c r="I26" s="2"/>
      <c r="J26" s="2"/>
      <c r="K26" s="2"/>
      <c r="L26" s="2"/>
      <c r="M26" s="2"/>
      <c r="N26" s="2"/>
      <c r="O26" s="2"/>
    </row>
    <row r="27" ht="15.75" customHeight="1">
      <c r="A27" s="61" t="s">
        <v>136</v>
      </c>
      <c r="B27" s="15"/>
      <c r="C27" s="49">
        <v>0.4324</v>
      </c>
      <c r="D27" s="49">
        <v>0.2857</v>
      </c>
      <c r="E27" s="49">
        <v>0.3889</v>
      </c>
      <c r="F27" s="49">
        <v>0.5</v>
      </c>
      <c r="G27" s="49">
        <v>0.2609</v>
      </c>
      <c r="H27" s="49">
        <v>0.6429</v>
      </c>
      <c r="I27" s="2"/>
      <c r="J27" s="62">
        <v>8138.0</v>
      </c>
      <c r="K27" s="62">
        <v>4750.0</v>
      </c>
      <c r="L27" s="62">
        <v>13583.0</v>
      </c>
      <c r="M27" s="62">
        <v>7430.0</v>
      </c>
      <c r="N27" s="62">
        <v>12033.0</v>
      </c>
      <c r="O27" s="62">
        <v>10783.0</v>
      </c>
    </row>
    <row r="28" ht="15.75" customHeight="1">
      <c r="A28" s="61" t="s">
        <v>137</v>
      </c>
      <c r="B28" s="15"/>
      <c r="C28" s="49">
        <v>0.0811</v>
      </c>
      <c r="D28" s="49">
        <v>0.2381</v>
      </c>
      <c r="E28" s="49">
        <v>0.1111</v>
      </c>
      <c r="F28" s="49">
        <v>0.175</v>
      </c>
      <c r="G28" s="49">
        <v>0.2609</v>
      </c>
      <c r="H28" s="49">
        <v>0.1122</v>
      </c>
      <c r="I28" s="2"/>
      <c r="J28" s="4">
        <v>4167.0</v>
      </c>
      <c r="K28" s="4">
        <v>10300.0</v>
      </c>
      <c r="L28" s="4">
        <v>9083.0</v>
      </c>
      <c r="M28" s="4">
        <v>10190.0</v>
      </c>
      <c r="N28" s="4">
        <v>13250.0</v>
      </c>
      <c r="O28" s="4">
        <v>9727.0</v>
      </c>
    </row>
    <row r="29" ht="15.75" customHeight="1">
      <c r="A29" s="61" t="s">
        <v>138</v>
      </c>
      <c r="B29" s="15"/>
      <c r="C29" s="49">
        <v>0.4865</v>
      </c>
      <c r="D29" s="49">
        <v>0.2381</v>
      </c>
      <c r="E29" s="49">
        <v>0.5</v>
      </c>
      <c r="F29" s="49">
        <v>0.1333</v>
      </c>
      <c r="G29" s="49">
        <v>0.4783</v>
      </c>
      <c r="H29" s="49">
        <v>0.0714</v>
      </c>
      <c r="I29" s="2"/>
      <c r="J29" s="62">
        <v>7644.0</v>
      </c>
      <c r="K29" s="62">
        <v>6972.0</v>
      </c>
      <c r="L29" s="62">
        <v>26887.0</v>
      </c>
      <c r="M29" s="62">
        <v>8813.0</v>
      </c>
      <c r="N29" s="62">
        <v>29674.0</v>
      </c>
      <c r="O29" s="62">
        <v>12343.0</v>
      </c>
    </row>
    <row r="30" ht="15.75" customHeight="1">
      <c r="A30" s="60" t="s">
        <v>144</v>
      </c>
      <c r="B30" s="57"/>
      <c r="C30" s="2"/>
      <c r="D30" s="2"/>
      <c r="E30" s="2"/>
      <c r="F30" s="2"/>
      <c r="G30" s="2"/>
      <c r="H30" s="2"/>
      <c r="I30" s="2"/>
      <c r="J30" s="62">
        <v>7575.0</v>
      </c>
      <c r="K30" s="62">
        <v>5470.0</v>
      </c>
      <c r="L30" s="62">
        <v>19735.0</v>
      </c>
      <c r="M30" s="62">
        <v>6673.0</v>
      </c>
      <c r="N30" s="62">
        <v>20787.0</v>
      </c>
      <c r="O30" s="62">
        <v>8905.0</v>
      </c>
    </row>
    <row r="31" ht="15.75" customHeight="1">
      <c r="A31" s="60" t="s">
        <v>91</v>
      </c>
      <c r="B31" s="4" t="s">
        <v>135</v>
      </c>
      <c r="C31" s="2"/>
      <c r="D31" s="2"/>
      <c r="E31" s="49">
        <v>0.0</v>
      </c>
      <c r="F31" s="49">
        <v>0.1071</v>
      </c>
      <c r="G31" s="2"/>
      <c r="H31" s="49">
        <v>0.225</v>
      </c>
      <c r="I31" s="2"/>
      <c r="J31" s="2"/>
      <c r="K31" s="2"/>
      <c r="L31" s="2"/>
      <c r="M31" s="2"/>
      <c r="N31" s="2"/>
      <c r="O31" s="2"/>
    </row>
    <row r="32" ht="15.75" customHeight="1">
      <c r="A32" s="61" t="s">
        <v>136</v>
      </c>
      <c r="B32" s="15"/>
      <c r="C32" s="63" t="s">
        <v>145</v>
      </c>
      <c r="D32" s="64"/>
      <c r="E32" s="49">
        <v>0.2105</v>
      </c>
      <c r="F32" s="49">
        <v>0.6429</v>
      </c>
      <c r="G32" s="49">
        <v>0.1852</v>
      </c>
      <c r="H32" s="49">
        <v>0.4875</v>
      </c>
      <c r="I32" s="2"/>
      <c r="J32" s="63" t="s">
        <v>145</v>
      </c>
      <c r="K32" s="64"/>
      <c r="L32" s="62">
        <v>11329.0</v>
      </c>
      <c r="M32" s="62">
        <v>8697.0</v>
      </c>
      <c r="N32" s="62">
        <v>22000.0</v>
      </c>
      <c r="O32" s="62">
        <v>11079.0</v>
      </c>
    </row>
    <row r="33" ht="15.75" customHeight="1">
      <c r="A33" s="61" t="s">
        <v>137</v>
      </c>
      <c r="B33" s="15"/>
      <c r="C33" s="65"/>
      <c r="D33" s="66"/>
      <c r="E33" s="49">
        <v>0.1404</v>
      </c>
      <c r="F33" s="49">
        <v>0.1429</v>
      </c>
      <c r="G33" s="49">
        <v>0.1481</v>
      </c>
      <c r="H33" s="49">
        <v>0.1625</v>
      </c>
      <c r="I33" s="2"/>
      <c r="J33" s="65"/>
      <c r="K33" s="66"/>
      <c r="L33" s="4">
        <v>17125.0</v>
      </c>
      <c r="M33" s="4">
        <v>12500.0</v>
      </c>
      <c r="N33" s="4">
        <v>19997.0</v>
      </c>
      <c r="O33" s="4">
        <v>9162.0</v>
      </c>
    </row>
    <row r="34" ht="15.75" customHeight="1">
      <c r="A34" s="61" t="s">
        <v>138</v>
      </c>
      <c r="B34" s="15"/>
      <c r="C34" s="67"/>
      <c r="D34" s="46"/>
      <c r="E34" s="49">
        <v>0.6491</v>
      </c>
      <c r="F34" s="49">
        <v>0.1071</v>
      </c>
      <c r="G34" s="49">
        <v>0.6667</v>
      </c>
      <c r="H34" s="49">
        <v>0.125</v>
      </c>
      <c r="I34" s="2"/>
      <c r="J34" s="67"/>
      <c r="K34" s="46"/>
      <c r="L34" s="62">
        <v>25674.0</v>
      </c>
      <c r="M34" s="62">
        <v>24083.0</v>
      </c>
      <c r="N34" s="62">
        <v>30275.0</v>
      </c>
      <c r="O34" s="62">
        <v>17250.0</v>
      </c>
    </row>
    <row r="35" ht="15.75" customHeight="1">
      <c r="A35" s="60" t="s">
        <v>141</v>
      </c>
      <c r="B35" s="57"/>
      <c r="C35" s="2"/>
      <c r="D35" s="2"/>
      <c r="E35" s="2"/>
      <c r="F35" s="2"/>
      <c r="G35" s="2"/>
      <c r="H35" s="2"/>
      <c r="I35" s="2"/>
      <c r="J35" s="62">
        <v>9000.0</v>
      </c>
      <c r="K35" s="62">
        <v>8040.0</v>
      </c>
      <c r="L35" s="62">
        <v>21454.0</v>
      </c>
      <c r="M35" s="62">
        <v>9957.0</v>
      </c>
      <c r="N35" s="62">
        <v>27220.0</v>
      </c>
      <c r="O35" s="62">
        <v>9046.0</v>
      </c>
    </row>
    <row r="36" ht="15.75" customHeight="1">
      <c r="A36" s="60" t="s">
        <v>92</v>
      </c>
      <c r="B36" s="57"/>
      <c r="C36" s="2"/>
      <c r="D36" s="2"/>
      <c r="E36" s="2"/>
      <c r="F36" s="2"/>
      <c r="G36" s="2"/>
      <c r="H36" s="2"/>
      <c r="I36" s="2"/>
      <c r="J36" s="62">
        <v>7648.0</v>
      </c>
      <c r="K36" s="62">
        <v>5964.0</v>
      </c>
      <c r="L36" s="62">
        <v>20618.0</v>
      </c>
      <c r="M36" s="62">
        <v>7718.0</v>
      </c>
      <c r="N36" s="62">
        <v>24261.0</v>
      </c>
      <c r="O36" s="62">
        <v>8969.0</v>
      </c>
    </row>
    <row r="37" ht="15.75" customHeight="1">
      <c r="A37" s="56" t="s">
        <v>146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</row>
    <row r="38" ht="15.75" customHeight="1"/>
    <row r="39" ht="15.75" customHeight="1"/>
    <row r="40" ht="15.75" customHeight="1">
      <c r="A40" s="48" t="s">
        <v>147</v>
      </c>
      <c r="B40" s="14"/>
      <c r="C40" s="14"/>
      <c r="D40" s="14"/>
      <c r="E40" s="14"/>
      <c r="F40" s="14"/>
      <c r="G40" s="15"/>
    </row>
    <row r="41" ht="15.75" customHeight="1">
      <c r="A41" s="2"/>
      <c r="B41" s="48" t="s">
        <v>66</v>
      </c>
      <c r="C41" s="15"/>
      <c r="D41" s="48" t="s">
        <v>93</v>
      </c>
      <c r="E41" s="15"/>
      <c r="F41" s="48" t="s">
        <v>94</v>
      </c>
      <c r="G41" s="15"/>
    </row>
    <row r="42" ht="15.75" customHeight="1">
      <c r="A42" s="2"/>
      <c r="B42" s="68" t="s">
        <v>87</v>
      </c>
      <c r="C42" s="69" t="s">
        <v>88</v>
      </c>
      <c r="D42" s="68" t="s">
        <v>87</v>
      </c>
      <c r="E42" s="68" t="s">
        <v>88</v>
      </c>
      <c r="F42" s="68" t="s">
        <v>87</v>
      </c>
      <c r="G42" s="68" t="s">
        <v>88</v>
      </c>
    </row>
    <row r="43" ht="15.75" customHeight="1">
      <c r="A43" s="48" t="s">
        <v>92</v>
      </c>
      <c r="B43" s="14"/>
      <c r="C43" s="14"/>
      <c r="D43" s="14"/>
      <c r="E43" s="14"/>
      <c r="F43" s="14"/>
      <c r="G43" s="15"/>
    </row>
    <row r="44" ht="15.75" customHeight="1">
      <c r="A44" s="53" t="s">
        <v>148</v>
      </c>
      <c r="B44" s="70">
        <v>0.7978</v>
      </c>
      <c r="C44" s="70">
        <v>0.6664</v>
      </c>
      <c r="D44" s="70">
        <v>0.7529</v>
      </c>
      <c r="E44" s="70">
        <v>0.5209</v>
      </c>
      <c r="F44" s="70">
        <v>0.7663</v>
      </c>
      <c r="G44" s="70">
        <v>0.5991</v>
      </c>
    </row>
    <row r="45" ht="15.75" customHeight="1">
      <c r="A45" s="53" t="s">
        <v>149</v>
      </c>
      <c r="B45" s="71"/>
      <c r="C45" s="70">
        <v>0.9232</v>
      </c>
      <c r="D45" s="71"/>
      <c r="E45" s="70">
        <v>0.5593</v>
      </c>
      <c r="F45" s="71"/>
      <c r="G45" s="70">
        <v>0.5342</v>
      </c>
    </row>
    <row r="46" ht="15.75" customHeight="1">
      <c r="A46" s="53" t="s">
        <v>150</v>
      </c>
      <c r="B46" s="71"/>
      <c r="C46" s="70">
        <v>0.6727</v>
      </c>
      <c r="D46" s="71"/>
      <c r="E46" s="70">
        <v>0.3547</v>
      </c>
      <c r="F46" s="71"/>
      <c r="G46" s="70">
        <v>0.3504</v>
      </c>
    </row>
    <row r="47" ht="15.75" customHeight="1">
      <c r="A47" s="72" t="s">
        <v>151</v>
      </c>
      <c r="B47" s="14"/>
      <c r="C47" s="14"/>
      <c r="D47" s="14"/>
      <c r="E47" s="14"/>
      <c r="F47" s="14"/>
      <c r="G47" s="15"/>
    </row>
    <row r="48" ht="15.75" customHeight="1">
      <c r="A48" s="53" t="s">
        <v>149</v>
      </c>
      <c r="B48" s="71"/>
      <c r="C48" s="70">
        <v>0.9636</v>
      </c>
      <c r="D48" s="71"/>
      <c r="E48" s="70">
        <v>0.4566</v>
      </c>
      <c r="F48" s="71"/>
      <c r="G48" s="70">
        <v>0.5311</v>
      </c>
    </row>
    <row r="49" ht="15.75" customHeight="1">
      <c r="A49" s="53" t="s">
        <v>150</v>
      </c>
      <c r="B49" s="71"/>
      <c r="C49" s="70">
        <v>0.7964</v>
      </c>
      <c r="D49" s="71"/>
      <c r="E49" s="70">
        <v>0.3404</v>
      </c>
      <c r="F49" s="71"/>
      <c r="G49" s="70">
        <v>0.364</v>
      </c>
    </row>
    <row r="50" ht="15.75" customHeight="1">
      <c r="A50" s="53" t="s">
        <v>152</v>
      </c>
      <c r="B50" s="70">
        <v>0.2128</v>
      </c>
      <c r="C50" s="70">
        <v>0.4369</v>
      </c>
      <c r="D50" s="70">
        <v>0.7657</v>
      </c>
      <c r="E50" s="70">
        <v>0.606</v>
      </c>
      <c r="F50" s="70">
        <v>0.8778</v>
      </c>
      <c r="G50" s="70">
        <v>0.9113</v>
      </c>
    </row>
    <row r="51" ht="15.75" customHeight="1">
      <c r="A51" s="72" t="s">
        <v>153</v>
      </c>
      <c r="B51" s="14"/>
      <c r="C51" s="14"/>
      <c r="D51" s="14"/>
      <c r="E51" s="14"/>
      <c r="F51" s="14"/>
      <c r="G51" s="15"/>
    </row>
    <row r="52" ht="15.75" customHeight="1">
      <c r="A52" s="53" t="s">
        <v>149</v>
      </c>
      <c r="B52" s="71"/>
      <c r="C52" s="70">
        <v>0.7884</v>
      </c>
      <c r="D52" s="71"/>
      <c r="E52" s="70">
        <v>0.6977</v>
      </c>
      <c r="F52" s="71"/>
      <c r="G52" s="70">
        <v>0.5454</v>
      </c>
    </row>
    <row r="53" ht="15.75" customHeight="1">
      <c r="A53" s="53" t="s">
        <v>150</v>
      </c>
      <c r="B53" s="71"/>
      <c r="C53" s="70">
        <v>0.3879</v>
      </c>
      <c r="D53" s="71"/>
      <c r="E53" s="70">
        <v>0.43</v>
      </c>
      <c r="F53" s="71"/>
      <c r="G53" s="70">
        <v>0.3506</v>
      </c>
    </row>
    <row r="54" ht="15.75" customHeight="1">
      <c r="A54" s="53" t="s">
        <v>154</v>
      </c>
      <c r="B54" s="73"/>
      <c r="C54" s="73"/>
      <c r="D54" s="73"/>
      <c r="E54" s="73"/>
      <c r="F54" s="73"/>
      <c r="G54" s="73"/>
    </row>
    <row r="55" ht="15.75" customHeight="1">
      <c r="A55" s="72" t="s">
        <v>155</v>
      </c>
      <c r="B55" s="14"/>
      <c r="C55" s="14"/>
      <c r="D55" s="14"/>
      <c r="E55" s="14"/>
      <c r="F55" s="14"/>
      <c r="G55" s="15"/>
    </row>
    <row r="56" ht="15.75" customHeight="1">
      <c r="A56" s="53" t="s">
        <v>149</v>
      </c>
      <c r="B56" s="71"/>
      <c r="C56" s="70">
        <v>2.472</v>
      </c>
      <c r="D56" s="71"/>
      <c r="E56" s="70">
        <v>1.1219</v>
      </c>
      <c r="F56" s="71"/>
      <c r="G56" s="70">
        <v>0.7341</v>
      </c>
    </row>
    <row r="57" ht="15.75" customHeight="1">
      <c r="A57" s="53" t="s">
        <v>150</v>
      </c>
      <c r="B57" s="71"/>
      <c r="C57" s="70">
        <v>0.9121</v>
      </c>
      <c r="D57" s="74"/>
      <c r="E57" s="70">
        <v>0.3278</v>
      </c>
      <c r="F57" s="71"/>
      <c r="G57" s="70">
        <v>0.416</v>
      </c>
    </row>
    <row r="58" ht="15.75" customHeight="1">
      <c r="A58" s="53" t="s">
        <v>152</v>
      </c>
      <c r="B58" s="70">
        <v>0.8417</v>
      </c>
      <c r="C58" s="75">
        <v>0.6803</v>
      </c>
      <c r="D58" s="76">
        <v>0.9199</v>
      </c>
      <c r="E58" s="77">
        <v>0.6702</v>
      </c>
      <c r="F58" s="70">
        <v>0.7637</v>
      </c>
      <c r="G58" s="70">
        <v>0.9844</v>
      </c>
    </row>
    <row r="59" ht="15.75" customHeight="1">
      <c r="A59" s="72" t="s">
        <v>156</v>
      </c>
      <c r="B59" s="14"/>
      <c r="C59" s="14"/>
      <c r="D59" s="14"/>
      <c r="E59" s="14"/>
      <c r="F59" s="14"/>
      <c r="G59" s="15"/>
    </row>
    <row r="60" ht="15.75" customHeight="1">
      <c r="A60" s="53" t="s">
        <v>149</v>
      </c>
      <c r="B60" s="71"/>
      <c r="C60" s="71"/>
      <c r="D60" s="71"/>
      <c r="E60" s="70">
        <v>0.9381</v>
      </c>
      <c r="F60" s="71"/>
      <c r="G60" s="70">
        <v>0.5698</v>
      </c>
    </row>
    <row r="61" ht="15.75" customHeight="1">
      <c r="A61" s="53" t="s">
        <v>150</v>
      </c>
      <c r="B61" s="71"/>
      <c r="C61" s="70">
        <v>0.8933</v>
      </c>
      <c r="D61" s="71"/>
      <c r="E61" s="70">
        <v>0.4641</v>
      </c>
      <c r="F61" s="71"/>
      <c r="G61" s="70">
        <v>0.3323</v>
      </c>
    </row>
    <row r="62" ht="15.75" customHeight="1">
      <c r="A62" s="48" t="s">
        <v>100</v>
      </c>
      <c r="B62" s="14"/>
      <c r="C62" s="14"/>
      <c r="D62" s="14"/>
      <c r="E62" s="14"/>
      <c r="F62" s="14"/>
      <c r="G62" s="15"/>
    </row>
    <row r="63" ht="15.75" customHeight="1"/>
    <row r="64" ht="15.75" customHeight="1">
      <c r="A64" s="51" t="s">
        <v>157</v>
      </c>
      <c r="B64" s="14"/>
      <c r="C64" s="14"/>
      <c r="D64" s="14"/>
      <c r="E64" s="14"/>
      <c r="F64" s="14"/>
      <c r="G64" s="14"/>
      <c r="H64" s="15"/>
    </row>
    <row r="65" ht="15.75" customHeight="1">
      <c r="A65" s="2"/>
      <c r="B65" s="78" t="s">
        <v>4</v>
      </c>
      <c r="C65" s="78" t="s">
        <v>5</v>
      </c>
      <c r="D65" s="78" t="s">
        <v>6</v>
      </c>
      <c r="E65" s="78" t="s">
        <v>7</v>
      </c>
      <c r="F65" s="78" t="s">
        <v>158</v>
      </c>
      <c r="G65" s="78" t="s">
        <v>10</v>
      </c>
      <c r="H65" s="78" t="s">
        <v>11</v>
      </c>
    </row>
    <row r="66" ht="15.75" customHeight="1">
      <c r="A66" s="53" t="s">
        <v>159</v>
      </c>
      <c r="B66" s="79">
        <v>1.06</v>
      </c>
      <c r="C66" s="79">
        <v>0.52</v>
      </c>
      <c r="D66" s="79">
        <v>0.43</v>
      </c>
      <c r="E66" s="79">
        <v>0.11</v>
      </c>
      <c r="F66" s="79">
        <v>0.59</v>
      </c>
      <c r="G66" s="79">
        <v>0.34</v>
      </c>
      <c r="H66" s="71"/>
    </row>
    <row r="67" ht="15.75" customHeight="1">
      <c r="A67" s="53" t="s">
        <v>160</v>
      </c>
      <c r="B67" s="79">
        <v>1.0</v>
      </c>
      <c r="C67" s="79">
        <v>0.45</v>
      </c>
      <c r="D67" s="79">
        <v>0.64</v>
      </c>
      <c r="E67" s="79">
        <v>0.12</v>
      </c>
      <c r="F67" s="71"/>
      <c r="G67" s="71"/>
      <c r="H67" s="71"/>
    </row>
    <row r="68" ht="15.75" customHeight="1">
      <c r="A68" s="53" t="s">
        <v>161</v>
      </c>
      <c r="B68" s="79">
        <v>0.7</v>
      </c>
      <c r="C68" s="79">
        <v>0.39</v>
      </c>
      <c r="D68" s="79">
        <v>0.45</v>
      </c>
      <c r="E68" s="79">
        <v>0.79</v>
      </c>
      <c r="F68" s="79">
        <v>1.04</v>
      </c>
      <c r="G68" s="79">
        <v>0.47</v>
      </c>
      <c r="H68" s="71"/>
    </row>
    <row r="69" ht="15.75" customHeight="1">
      <c r="A69" s="53" t="s">
        <v>162</v>
      </c>
      <c r="B69" s="79">
        <v>0.86</v>
      </c>
      <c r="C69" s="79">
        <v>0.96</v>
      </c>
      <c r="D69" s="79">
        <v>0.79</v>
      </c>
      <c r="E69" s="79">
        <v>0.26</v>
      </c>
      <c r="F69" s="79">
        <v>0.19</v>
      </c>
      <c r="G69" s="79">
        <v>0.8</v>
      </c>
      <c r="H69" s="79">
        <v>1.06</v>
      </c>
    </row>
    <row r="70" ht="15.75" customHeight="1">
      <c r="A70" s="48" t="s">
        <v>163</v>
      </c>
      <c r="B70" s="14"/>
      <c r="C70" s="14"/>
      <c r="D70" s="14"/>
      <c r="E70" s="14"/>
      <c r="F70" s="14"/>
      <c r="G70" s="14"/>
      <c r="H70" s="15"/>
    </row>
    <row r="71" ht="15.75" customHeight="1"/>
    <row r="72" ht="15.75" customHeight="1">
      <c r="A72" s="80" t="s">
        <v>164</v>
      </c>
      <c r="B72" s="14"/>
      <c r="C72" s="14"/>
      <c r="D72" s="14"/>
      <c r="E72" s="14"/>
      <c r="F72" s="14"/>
      <c r="G72" s="15"/>
    </row>
    <row r="73" ht="15.75" customHeight="1">
      <c r="A73" s="2"/>
      <c r="B73" s="48" t="s">
        <v>66</v>
      </c>
      <c r="C73" s="15"/>
      <c r="D73" s="48" t="s">
        <v>93</v>
      </c>
      <c r="E73" s="15"/>
      <c r="F73" s="48" t="s">
        <v>94</v>
      </c>
      <c r="G73" s="15"/>
    </row>
    <row r="74" ht="15.75" customHeight="1">
      <c r="A74" s="2"/>
      <c r="B74" s="68" t="s">
        <v>87</v>
      </c>
      <c r="C74" s="68" t="s">
        <v>88</v>
      </c>
      <c r="D74" s="68" t="s">
        <v>87</v>
      </c>
      <c r="E74" s="68" t="s">
        <v>88</v>
      </c>
      <c r="F74" s="68" t="s">
        <v>87</v>
      </c>
      <c r="G74" s="68" t="s">
        <v>88</v>
      </c>
    </row>
    <row r="75" ht="15.75" customHeight="1">
      <c r="A75" s="1" t="s">
        <v>135</v>
      </c>
      <c r="B75" s="49">
        <v>0.0315</v>
      </c>
      <c r="C75" s="49">
        <v>0.1983</v>
      </c>
      <c r="D75" s="49">
        <v>0.0403</v>
      </c>
      <c r="E75" s="49">
        <v>0.1595</v>
      </c>
      <c r="F75" s="49">
        <v>0.0149</v>
      </c>
      <c r="G75" s="49">
        <v>0.1853</v>
      </c>
    </row>
    <row r="76" ht="15.75" customHeight="1">
      <c r="A76" s="1" t="s">
        <v>165</v>
      </c>
      <c r="B76" s="49">
        <v>0.2224</v>
      </c>
      <c r="C76" s="49">
        <v>0.1074</v>
      </c>
      <c r="D76" s="49">
        <v>0.5509</v>
      </c>
      <c r="E76" s="49">
        <v>0.1201</v>
      </c>
      <c r="F76" s="49">
        <v>0.6324</v>
      </c>
      <c r="G76" s="49">
        <v>0.1569</v>
      </c>
    </row>
    <row r="77" ht="15.75" customHeight="1">
      <c r="A77" s="1" t="s">
        <v>166</v>
      </c>
      <c r="B77" s="49">
        <v>0.1961</v>
      </c>
      <c r="C77" s="49">
        <v>0.157</v>
      </c>
      <c r="D77" s="49">
        <v>0.2502</v>
      </c>
      <c r="E77" s="49">
        <v>0.1431</v>
      </c>
      <c r="F77" s="49">
        <v>0.2419</v>
      </c>
      <c r="G77" s="49">
        <v>0.1319</v>
      </c>
    </row>
    <row r="78" ht="15.75" customHeight="1">
      <c r="A78" s="53" t="s">
        <v>167</v>
      </c>
      <c r="B78" s="49">
        <v>0.0508</v>
      </c>
      <c r="C78" s="49">
        <v>0.0248</v>
      </c>
      <c r="D78" s="49">
        <v>0.0063</v>
      </c>
      <c r="E78" s="49">
        <v>0.0115</v>
      </c>
      <c r="F78" s="49">
        <v>0.0068</v>
      </c>
      <c r="G78" s="49">
        <v>0.01</v>
      </c>
    </row>
    <row r="79" ht="15.75" customHeight="1">
      <c r="A79" s="1" t="s">
        <v>168</v>
      </c>
      <c r="B79" s="49">
        <v>0.4991</v>
      </c>
      <c r="C79" s="49">
        <v>0.5124</v>
      </c>
      <c r="D79" s="49">
        <v>0.1523</v>
      </c>
      <c r="E79" s="49">
        <v>0.5658</v>
      </c>
      <c r="F79" s="49">
        <v>0.1041</v>
      </c>
      <c r="G79" s="49">
        <v>0.5159</v>
      </c>
    </row>
    <row r="80" ht="15.75" customHeight="1">
      <c r="A80" s="48" t="s">
        <v>163</v>
      </c>
      <c r="B80" s="14"/>
      <c r="C80" s="14"/>
      <c r="D80" s="14"/>
      <c r="E80" s="14"/>
      <c r="F80" s="14"/>
      <c r="G80" s="15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>
      <c r="A87" s="81" t="s">
        <v>169</v>
      </c>
    </row>
    <row r="88" ht="15.75" customHeight="1">
      <c r="A88" s="81"/>
    </row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>
      <c r="A109" s="82" t="s">
        <v>163</v>
      </c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5">
    <mergeCell ref="L4:M4"/>
    <mergeCell ref="N4:O4"/>
    <mergeCell ref="A2:O2"/>
    <mergeCell ref="C3:H3"/>
    <mergeCell ref="J3:O3"/>
    <mergeCell ref="C4:D4"/>
    <mergeCell ref="E4:F4"/>
    <mergeCell ref="G4:H4"/>
    <mergeCell ref="J4:K4"/>
    <mergeCell ref="A20:B20"/>
    <mergeCell ref="A21:B21"/>
    <mergeCell ref="A25:O25"/>
    <mergeCell ref="A8:B8"/>
    <mergeCell ref="A9:B9"/>
    <mergeCell ref="A10:B10"/>
    <mergeCell ref="A14:B14"/>
    <mergeCell ref="A15:B15"/>
    <mergeCell ref="A16:B16"/>
    <mergeCell ref="A19:B19"/>
    <mergeCell ref="A27:B27"/>
    <mergeCell ref="A28:B28"/>
    <mergeCell ref="A29:B29"/>
    <mergeCell ref="A32:B32"/>
    <mergeCell ref="C32:D34"/>
    <mergeCell ref="J32:K34"/>
    <mergeCell ref="A33:B33"/>
    <mergeCell ref="A34:B34"/>
    <mergeCell ref="A37:O37"/>
    <mergeCell ref="A40:G40"/>
    <mergeCell ref="B41:C41"/>
    <mergeCell ref="D41:E41"/>
    <mergeCell ref="F41:G41"/>
    <mergeCell ref="A43:G43"/>
    <mergeCell ref="A72:G72"/>
    <mergeCell ref="B73:C73"/>
    <mergeCell ref="D73:E73"/>
    <mergeCell ref="F73:G73"/>
    <mergeCell ref="A80:G80"/>
    <mergeCell ref="A47:G47"/>
    <mergeCell ref="A51:G51"/>
    <mergeCell ref="A55:G55"/>
    <mergeCell ref="A59:G59"/>
    <mergeCell ref="A62:G62"/>
    <mergeCell ref="A64:H64"/>
    <mergeCell ref="A70:H70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83"/>
      <c r="O1" s="84" t="s">
        <v>170</v>
      </c>
      <c r="P1" s="14"/>
      <c r="Q1" s="14"/>
      <c r="R1" s="14"/>
      <c r="S1" s="14"/>
      <c r="T1" s="14"/>
      <c r="U1" s="14"/>
      <c r="V1" s="14"/>
      <c r="W1" s="14"/>
      <c r="X1" s="15"/>
      <c r="Y1" s="85"/>
      <c r="Z1" s="85"/>
    </row>
    <row r="2" ht="15.75" customHeight="1">
      <c r="A2" s="86"/>
      <c r="B2" s="86"/>
      <c r="C2" s="86"/>
      <c r="D2" s="86"/>
      <c r="E2" s="86"/>
      <c r="F2" s="17"/>
      <c r="G2" s="86"/>
      <c r="H2" s="86"/>
      <c r="I2" s="86"/>
      <c r="J2" s="86"/>
      <c r="K2" s="86"/>
      <c r="L2" s="17"/>
      <c r="M2" s="17"/>
      <c r="N2" s="83"/>
      <c r="O2" s="35"/>
      <c r="P2" s="35" t="s">
        <v>66</v>
      </c>
      <c r="Q2" s="35"/>
      <c r="R2" s="35"/>
      <c r="S2" s="87" t="s">
        <v>67</v>
      </c>
      <c r="T2" s="35"/>
      <c r="U2" s="35"/>
      <c r="V2" s="87" t="s">
        <v>94</v>
      </c>
      <c r="W2" s="35"/>
      <c r="X2" s="35"/>
      <c r="Y2" s="85"/>
      <c r="Z2" s="85"/>
    </row>
    <row r="3" ht="15.75" customHeight="1">
      <c r="A3" s="88" t="s">
        <v>171</v>
      </c>
      <c r="B3" s="86"/>
      <c r="C3" s="86"/>
      <c r="D3" s="86"/>
      <c r="E3" s="86"/>
      <c r="F3" s="83"/>
      <c r="G3" s="86" t="s">
        <v>112</v>
      </c>
      <c r="H3" s="45"/>
      <c r="I3" s="45"/>
      <c r="J3" s="45"/>
      <c r="K3" s="46"/>
      <c r="L3" s="17"/>
      <c r="M3" s="17"/>
      <c r="N3" s="83"/>
      <c r="O3" s="35" t="s">
        <v>71</v>
      </c>
      <c r="P3" s="35" t="s">
        <v>172</v>
      </c>
      <c r="Q3" s="35" t="s">
        <v>88</v>
      </c>
      <c r="R3" s="35" t="s">
        <v>173</v>
      </c>
      <c r="S3" s="35" t="s">
        <v>172</v>
      </c>
      <c r="T3" s="35" t="s">
        <v>88</v>
      </c>
      <c r="U3" s="35" t="s">
        <v>173</v>
      </c>
      <c r="V3" s="35" t="s">
        <v>172</v>
      </c>
      <c r="W3" s="35" t="s">
        <v>88</v>
      </c>
      <c r="X3" s="35" t="s">
        <v>173</v>
      </c>
      <c r="Y3" s="85"/>
      <c r="Z3" s="85"/>
    </row>
    <row r="4" ht="15.75" customHeight="1">
      <c r="A4" s="89"/>
      <c r="B4" s="90" t="s">
        <v>172</v>
      </c>
      <c r="C4" s="46"/>
      <c r="D4" s="90" t="s">
        <v>88</v>
      </c>
      <c r="E4" s="46"/>
      <c r="F4" s="83"/>
      <c r="G4" s="35"/>
      <c r="H4" s="90" t="s">
        <v>172</v>
      </c>
      <c r="I4" s="46"/>
      <c r="J4" s="90" t="s">
        <v>88</v>
      </c>
      <c r="K4" s="46"/>
      <c r="L4" s="17"/>
      <c r="M4" s="17"/>
      <c r="N4" s="83"/>
      <c r="O4" s="35" t="s">
        <v>72</v>
      </c>
      <c r="P4" s="35"/>
      <c r="Q4" s="35"/>
      <c r="R4" s="35"/>
      <c r="S4" s="91">
        <v>0.0</v>
      </c>
      <c r="T4" s="91">
        <v>1.0</v>
      </c>
      <c r="U4" s="91">
        <v>1.0</v>
      </c>
      <c r="V4" s="91">
        <v>0.0</v>
      </c>
      <c r="W4" s="91">
        <v>0.0</v>
      </c>
      <c r="X4" s="91">
        <v>0.0</v>
      </c>
      <c r="Y4" s="85"/>
      <c r="Z4" s="85"/>
    </row>
    <row r="5" ht="15.75" customHeight="1">
      <c r="A5" s="89" t="s">
        <v>89</v>
      </c>
      <c r="B5" s="35" t="s">
        <v>90</v>
      </c>
      <c r="C5" s="35" t="s">
        <v>91</v>
      </c>
      <c r="D5" s="35" t="s">
        <v>90</v>
      </c>
      <c r="E5" s="35" t="s">
        <v>91</v>
      </c>
      <c r="F5" s="83"/>
      <c r="G5" s="35" t="s">
        <v>89</v>
      </c>
      <c r="H5" s="35" t="s">
        <v>113</v>
      </c>
      <c r="I5" s="35" t="s">
        <v>114</v>
      </c>
      <c r="J5" s="35" t="s">
        <v>113</v>
      </c>
      <c r="K5" s="35" t="s">
        <v>114</v>
      </c>
      <c r="L5" s="17"/>
      <c r="M5" s="17"/>
      <c r="N5" s="83"/>
      <c r="O5" s="35" t="s">
        <v>73</v>
      </c>
      <c r="P5" s="91">
        <v>0.875</v>
      </c>
      <c r="Q5" s="91">
        <v>0.8888888888888888</v>
      </c>
      <c r="R5" s="91">
        <v>0.8823529411764706</v>
      </c>
      <c r="S5" s="92">
        <v>0.6896551724137931</v>
      </c>
      <c r="T5" s="92">
        <v>0.75</v>
      </c>
      <c r="U5" s="92">
        <v>0.7311827956989247</v>
      </c>
      <c r="V5" s="92">
        <v>0.6666666666666666</v>
      </c>
      <c r="W5" s="92">
        <v>0.6153846153846154</v>
      </c>
      <c r="X5" s="92">
        <v>0.6229508196721312</v>
      </c>
      <c r="Y5" s="85"/>
      <c r="Z5" s="85"/>
    </row>
    <row r="6" ht="15.75" customHeight="1">
      <c r="A6" s="89" t="s">
        <v>92</v>
      </c>
      <c r="B6" s="93">
        <v>0.4798632218844985</v>
      </c>
      <c r="C6" s="93">
        <v>0.5201367781155015</v>
      </c>
      <c r="D6" s="94">
        <v>0.5751587861679605</v>
      </c>
      <c r="E6" s="94">
        <v>0.42484121383203954</v>
      </c>
      <c r="F6" s="83"/>
      <c r="G6" s="35" t="s">
        <v>115</v>
      </c>
      <c r="H6" s="91">
        <v>0.5858662613981763</v>
      </c>
      <c r="I6" s="91">
        <v>0.41413373860182373</v>
      </c>
      <c r="J6" s="91">
        <v>0.3803810868031052</v>
      </c>
      <c r="K6" s="91">
        <v>0.6196189131968949</v>
      </c>
      <c r="L6" s="17"/>
      <c r="M6" s="17"/>
      <c r="N6" s="83"/>
      <c r="O6" s="35" t="s">
        <v>74</v>
      </c>
      <c r="P6" s="91">
        <v>0.967741935483871</v>
      </c>
      <c r="Q6" s="91">
        <v>0.75</v>
      </c>
      <c r="R6" s="91">
        <v>0.8936170212765957</v>
      </c>
      <c r="S6" s="94">
        <v>0.4146341463414634</v>
      </c>
      <c r="T6" s="92">
        <v>0.6363636363636364</v>
      </c>
      <c r="U6" s="91">
        <v>0.5416666666666666</v>
      </c>
      <c r="V6" s="91">
        <v>0.4146341463414634</v>
      </c>
      <c r="W6" s="91">
        <v>0.528</v>
      </c>
      <c r="X6" s="91">
        <v>0.5</v>
      </c>
      <c r="Y6" s="85"/>
      <c r="Z6" s="85"/>
    </row>
    <row r="7" ht="15.75" customHeight="1">
      <c r="A7" s="89" t="s">
        <v>66</v>
      </c>
      <c r="B7" s="92">
        <v>0.861646234676007</v>
      </c>
      <c r="C7" s="92">
        <v>0.138353765323993</v>
      </c>
      <c r="D7" s="95">
        <v>0.7851239669421488</v>
      </c>
      <c r="E7" s="95">
        <v>0.21487603305785125</v>
      </c>
      <c r="F7" s="83"/>
      <c r="G7" s="35" t="s">
        <v>66</v>
      </c>
      <c r="H7" s="91">
        <v>0.7565674255691769</v>
      </c>
      <c r="I7" s="91">
        <v>0.2434325744308231</v>
      </c>
      <c r="J7" s="91">
        <v>0.47107438016528924</v>
      </c>
      <c r="K7" s="91">
        <v>0.5289256198347108</v>
      </c>
      <c r="L7" s="17"/>
      <c r="M7" s="17"/>
      <c r="N7" s="83"/>
      <c r="O7" s="35" t="s">
        <v>75</v>
      </c>
      <c r="P7" s="91">
        <v>0.84375</v>
      </c>
      <c r="Q7" s="91">
        <v>0.6842105263157895</v>
      </c>
      <c r="R7" s="91">
        <v>0.8072289156626506</v>
      </c>
      <c r="S7" s="94">
        <v>0.40540540540540543</v>
      </c>
      <c r="T7" s="92">
        <v>0.674074074074074</v>
      </c>
      <c r="U7" s="91">
        <v>0.51875</v>
      </c>
      <c r="V7" s="91">
        <v>0.3977272727272727</v>
      </c>
      <c r="W7" s="91">
        <v>0.40816326530612246</v>
      </c>
      <c r="X7" s="91">
        <v>0.4032258064516129</v>
      </c>
      <c r="Y7" s="85"/>
      <c r="Z7" s="85"/>
    </row>
    <row r="8" ht="15.75" customHeight="1">
      <c r="A8" s="89" t="s">
        <v>93</v>
      </c>
      <c r="B8" s="96">
        <v>0.38752959747434884</v>
      </c>
      <c r="C8" s="96">
        <v>0.6124704025256511</v>
      </c>
      <c r="D8" s="95">
        <v>0.6348684210526315</v>
      </c>
      <c r="E8" s="95">
        <v>0.3651315789473684</v>
      </c>
      <c r="F8" s="83"/>
      <c r="G8" s="35" t="s">
        <v>93</v>
      </c>
      <c r="H8" s="91">
        <v>0.6132596685082873</v>
      </c>
      <c r="I8" s="91">
        <v>0.3867403314917127</v>
      </c>
      <c r="J8" s="91">
        <v>0.42598684210526316</v>
      </c>
      <c r="K8" s="91">
        <v>0.5740131578947368</v>
      </c>
      <c r="L8" s="17"/>
      <c r="M8" s="17"/>
      <c r="N8" s="83"/>
      <c r="O8" s="35" t="s">
        <v>76</v>
      </c>
      <c r="P8" s="91">
        <v>0.9029126213592233</v>
      </c>
      <c r="Q8" s="91">
        <v>0.7368421052631579</v>
      </c>
      <c r="R8" s="91">
        <v>0.8770491803278688</v>
      </c>
      <c r="S8" s="97">
        <v>0.38095238095238093</v>
      </c>
      <c r="T8" s="92">
        <v>0.6442307692307693</v>
      </c>
      <c r="U8" s="91">
        <v>0.4626865671641791</v>
      </c>
      <c r="V8" s="91">
        <v>0.373015873015873</v>
      </c>
      <c r="W8" s="91">
        <v>0.5280898876404494</v>
      </c>
      <c r="X8" s="91">
        <v>0.4372093023255814</v>
      </c>
      <c r="Y8" s="85"/>
      <c r="Z8" s="85"/>
    </row>
    <row r="9" ht="15.75" customHeight="1">
      <c r="A9" s="89" t="s">
        <v>94</v>
      </c>
      <c r="B9" s="96">
        <v>0.35945945945945945</v>
      </c>
      <c r="C9" s="96">
        <v>0.6405405405405405</v>
      </c>
      <c r="D9" s="93">
        <v>0.5025041736227045</v>
      </c>
      <c r="E9" s="93">
        <v>0.4974958263772955</v>
      </c>
      <c r="F9" s="83"/>
      <c r="G9" s="35" t="s">
        <v>94</v>
      </c>
      <c r="H9" s="91">
        <v>0.42567567567567566</v>
      </c>
      <c r="I9" s="91">
        <v>0.5743243243243243</v>
      </c>
      <c r="J9" s="91">
        <v>0.328881469115192</v>
      </c>
      <c r="K9" s="91">
        <v>0.671118530884808</v>
      </c>
      <c r="L9" s="17"/>
      <c r="M9" s="17"/>
      <c r="N9" s="83"/>
      <c r="O9" s="35" t="s">
        <v>77</v>
      </c>
      <c r="P9" s="91">
        <v>0.7927927927927928</v>
      </c>
      <c r="Q9" s="91">
        <v>0.85</v>
      </c>
      <c r="R9" s="91">
        <v>0.8015267175572519</v>
      </c>
      <c r="S9" s="97">
        <v>0.37104072398190047</v>
      </c>
      <c r="T9" s="94">
        <v>0.5757575757575758</v>
      </c>
      <c r="U9" s="91">
        <v>0.4181184668989547</v>
      </c>
      <c r="V9" s="91">
        <v>0.35294117647058826</v>
      </c>
      <c r="W9" s="91">
        <v>0.5421686746987951</v>
      </c>
      <c r="X9" s="91">
        <v>0.4306930693069307</v>
      </c>
      <c r="Y9" s="85"/>
      <c r="Z9" s="85"/>
    </row>
    <row r="10" ht="15.75" customHeight="1">
      <c r="A10" s="89"/>
      <c r="B10" s="35"/>
      <c r="C10" s="35"/>
      <c r="D10" s="35"/>
      <c r="E10" s="35"/>
      <c r="F10" s="83"/>
      <c r="G10" s="35"/>
      <c r="H10" s="35"/>
      <c r="I10" s="35"/>
      <c r="J10" s="35"/>
      <c r="K10" s="35"/>
      <c r="L10" s="17"/>
      <c r="M10" s="17"/>
      <c r="N10" s="83"/>
      <c r="O10" s="35" t="s">
        <v>78</v>
      </c>
      <c r="P10" s="91">
        <v>0.8717948717948718</v>
      </c>
      <c r="Q10" s="91">
        <v>0.7894736842105263</v>
      </c>
      <c r="R10" s="91">
        <v>0.8602941176470589</v>
      </c>
      <c r="S10" s="97">
        <v>0.35648148148148145</v>
      </c>
      <c r="T10" s="92">
        <v>0.6111111111111112</v>
      </c>
      <c r="U10" s="91">
        <v>0.4074074074074074</v>
      </c>
      <c r="V10" s="91">
        <v>0.26515151515151514</v>
      </c>
      <c r="W10" s="91">
        <v>0.4857142857142857</v>
      </c>
      <c r="X10" s="91">
        <v>0.3415841584158416</v>
      </c>
      <c r="Y10" s="85"/>
      <c r="Z10" s="85"/>
    </row>
    <row r="11" ht="15.75" customHeight="1">
      <c r="A11" s="89" t="s">
        <v>95</v>
      </c>
      <c r="B11" s="35"/>
      <c r="C11" s="35"/>
      <c r="D11" s="35"/>
      <c r="E11" s="35"/>
      <c r="F11" s="83"/>
      <c r="G11" s="35" t="s">
        <v>95</v>
      </c>
      <c r="H11" s="35"/>
      <c r="I11" s="35"/>
      <c r="J11" s="35"/>
      <c r="K11" s="35"/>
      <c r="L11" s="17"/>
      <c r="M11" s="17"/>
      <c r="N11" s="83"/>
      <c r="O11" s="35" t="s">
        <v>79</v>
      </c>
      <c r="P11" s="91">
        <v>0.8493150684931506</v>
      </c>
      <c r="Q11" s="91">
        <v>0.8</v>
      </c>
      <c r="R11" s="91">
        <v>0.8461538461538461</v>
      </c>
      <c r="S11" s="97">
        <v>0.35714285714285715</v>
      </c>
      <c r="T11" s="92">
        <v>0.6</v>
      </c>
      <c r="U11" s="91">
        <v>0.3915094339622642</v>
      </c>
      <c r="V11" s="91">
        <v>0.40540540540540543</v>
      </c>
      <c r="W11" s="91">
        <v>0.5434782608695652</v>
      </c>
      <c r="X11" s="91">
        <v>0.445859872611465</v>
      </c>
      <c r="Y11" s="85"/>
      <c r="Z11" s="85"/>
    </row>
    <row r="12" ht="15.75" customHeight="1">
      <c r="A12" s="89" t="s">
        <v>96</v>
      </c>
      <c r="B12" s="91">
        <v>0.46153846153846156</v>
      </c>
      <c r="C12" s="91">
        <v>0.5384615384615384</v>
      </c>
      <c r="D12" s="91">
        <v>0.5263157894736842</v>
      </c>
      <c r="E12" s="91">
        <v>0.47368421052631576</v>
      </c>
      <c r="F12" s="83"/>
      <c r="G12" s="35" t="s">
        <v>96</v>
      </c>
      <c r="H12" s="91">
        <v>0.46153846153846156</v>
      </c>
      <c r="I12" s="91">
        <v>0.5384615384615384</v>
      </c>
      <c r="J12" s="91">
        <v>0.3684210526315789</v>
      </c>
      <c r="K12" s="91">
        <v>0.631578947368421</v>
      </c>
      <c r="L12" s="17"/>
      <c r="M12" s="17"/>
      <c r="N12" s="83"/>
      <c r="O12" s="35" t="s">
        <v>81</v>
      </c>
      <c r="P12" s="91">
        <v>0.8461538461538461</v>
      </c>
      <c r="Q12" s="91">
        <v>0.8888888888888888</v>
      </c>
      <c r="R12" s="91">
        <v>0.8524590163934426</v>
      </c>
      <c r="S12" s="97">
        <v>0.38317757009345793</v>
      </c>
      <c r="T12" s="97">
        <v>0.375</v>
      </c>
      <c r="U12" s="97">
        <v>0.381294964028777</v>
      </c>
      <c r="V12" s="97">
        <v>0.3394495412844037</v>
      </c>
      <c r="W12" s="91">
        <v>0.4</v>
      </c>
      <c r="X12" s="91">
        <v>0.3488372093023256</v>
      </c>
      <c r="Y12" s="85"/>
      <c r="Z12" s="85"/>
    </row>
    <row r="13" ht="15.75" customHeight="1">
      <c r="A13" s="89" t="s">
        <v>97</v>
      </c>
      <c r="B13" s="91">
        <v>0.2222222222222222</v>
      </c>
      <c r="C13" s="91">
        <v>0.7777777777777778</v>
      </c>
      <c r="D13" s="91">
        <v>0.47619047619047616</v>
      </c>
      <c r="E13" s="91">
        <v>0.5238095238095238</v>
      </c>
      <c r="F13" s="83"/>
      <c r="G13" s="35" t="s">
        <v>97</v>
      </c>
      <c r="H13" s="91">
        <v>0.2222222222222222</v>
      </c>
      <c r="I13" s="91">
        <v>0.7777777777777778</v>
      </c>
      <c r="J13" s="91">
        <v>0.5714285714285714</v>
      </c>
      <c r="K13" s="91">
        <v>0.42857142857142855</v>
      </c>
      <c r="L13" s="17"/>
      <c r="M13" s="17"/>
      <c r="N13" s="83"/>
      <c r="O13" s="35" t="s">
        <v>83</v>
      </c>
      <c r="P13" s="91">
        <v>1.0</v>
      </c>
      <c r="Q13" s="91">
        <v>1.0</v>
      </c>
      <c r="R13" s="91">
        <v>1.0</v>
      </c>
      <c r="S13" s="91">
        <v>0.6428571428571429</v>
      </c>
      <c r="T13" s="91">
        <v>0.75</v>
      </c>
      <c r="U13" s="91">
        <v>0.6818181818181818</v>
      </c>
      <c r="V13" s="91">
        <v>0.4</v>
      </c>
      <c r="W13" s="91">
        <v>0.2857142857142857</v>
      </c>
      <c r="X13" s="91">
        <v>0.3157894736842105</v>
      </c>
      <c r="Y13" s="85"/>
      <c r="Z13" s="85"/>
    </row>
    <row r="14" ht="15.75" customHeight="1">
      <c r="A14" s="89" t="s">
        <v>98</v>
      </c>
      <c r="B14" s="91">
        <v>1.0</v>
      </c>
      <c r="C14" s="91">
        <v>0.0</v>
      </c>
      <c r="D14" s="91">
        <v>0.3888888888888889</v>
      </c>
      <c r="E14" s="91">
        <v>0.6111111111111112</v>
      </c>
      <c r="F14" s="83"/>
      <c r="G14" s="35" t="s">
        <v>98</v>
      </c>
      <c r="H14" s="91">
        <v>0.0</v>
      </c>
      <c r="I14" s="91">
        <v>1.0</v>
      </c>
      <c r="J14" s="91">
        <v>0.16666666666666666</v>
      </c>
      <c r="K14" s="91">
        <v>0.8333333333333334</v>
      </c>
      <c r="L14" s="17"/>
      <c r="M14" s="17"/>
      <c r="N14" s="83"/>
      <c r="O14" s="35" t="s">
        <v>85</v>
      </c>
      <c r="P14" s="35"/>
      <c r="Q14" s="35"/>
      <c r="R14" s="35"/>
      <c r="S14" s="91">
        <v>0.0</v>
      </c>
      <c r="T14" s="91">
        <v>0.3333333333333333</v>
      </c>
      <c r="U14" s="91">
        <v>0.3333333333333333</v>
      </c>
      <c r="V14" s="91">
        <v>0.0</v>
      </c>
      <c r="W14" s="91">
        <v>0.0</v>
      </c>
      <c r="X14" s="91">
        <v>0.0</v>
      </c>
      <c r="Y14" s="85"/>
      <c r="Z14" s="85"/>
    </row>
    <row r="15" ht="15.75" customHeight="1">
      <c r="A15" s="98" t="s">
        <v>100</v>
      </c>
      <c r="B15" s="45"/>
      <c r="C15" s="45"/>
      <c r="D15" s="45"/>
      <c r="E15" s="46"/>
      <c r="F15" s="83"/>
      <c r="G15" s="86" t="s">
        <v>100</v>
      </c>
      <c r="H15" s="45"/>
      <c r="I15" s="45"/>
      <c r="J15" s="45"/>
      <c r="K15" s="46"/>
      <c r="L15" s="17"/>
      <c r="M15" s="17"/>
      <c r="N15" s="83"/>
      <c r="O15" s="86" t="s">
        <v>100</v>
      </c>
      <c r="P15" s="45"/>
      <c r="Q15" s="45"/>
      <c r="R15" s="45"/>
      <c r="S15" s="45"/>
      <c r="T15" s="45"/>
      <c r="U15" s="45"/>
      <c r="V15" s="45"/>
      <c r="W15" s="45"/>
      <c r="X15" s="46"/>
      <c r="Y15" s="85"/>
      <c r="Z15" s="85"/>
    </row>
    <row r="16" ht="15.75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99"/>
      <c r="T16" s="99"/>
      <c r="U16" s="99"/>
      <c r="V16" s="99"/>
      <c r="W16" s="99"/>
      <c r="X16" s="99"/>
      <c r="Y16" s="85"/>
      <c r="Z16" s="85"/>
    </row>
    <row r="17" ht="15.75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86"/>
      <c r="P17" s="86"/>
      <c r="Q17" s="86"/>
      <c r="R17" s="86"/>
      <c r="S17" s="99"/>
      <c r="T17" s="99"/>
      <c r="U17" s="99"/>
      <c r="V17" s="99"/>
      <c r="W17" s="99"/>
      <c r="X17" s="99"/>
      <c r="Y17" s="85"/>
      <c r="Z17" s="85"/>
    </row>
    <row r="18" ht="15.75" customHeight="1">
      <c r="A18" s="86"/>
      <c r="B18" s="86"/>
      <c r="C18" s="86"/>
      <c r="D18" s="86"/>
      <c r="E18" s="86"/>
      <c r="F18" s="86"/>
      <c r="G18" s="17"/>
      <c r="H18" s="17"/>
      <c r="I18" s="17"/>
      <c r="J18" s="17"/>
      <c r="K18" s="17"/>
      <c r="L18" s="17"/>
      <c r="M18" s="17"/>
      <c r="N18" s="83"/>
      <c r="O18" s="86" t="s">
        <v>170</v>
      </c>
      <c r="P18" s="45"/>
      <c r="Q18" s="45"/>
      <c r="R18" s="46"/>
      <c r="S18" s="17"/>
      <c r="T18" s="100"/>
      <c r="U18" s="17"/>
      <c r="V18" s="17"/>
      <c r="W18" s="17"/>
      <c r="X18" s="17"/>
      <c r="Y18" s="85"/>
      <c r="Z18" s="85"/>
    </row>
    <row r="19" ht="15.75" customHeight="1">
      <c r="A19" s="98" t="s">
        <v>116</v>
      </c>
      <c r="B19" s="45"/>
      <c r="C19" s="45"/>
      <c r="D19" s="45"/>
      <c r="E19" s="45"/>
      <c r="F19" s="46"/>
      <c r="G19" s="17"/>
      <c r="H19" s="17"/>
      <c r="I19" s="17"/>
      <c r="J19" s="17"/>
      <c r="K19" s="17"/>
      <c r="L19" s="17"/>
      <c r="M19" s="17"/>
      <c r="N19" s="83"/>
      <c r="O19" s="35"/>
      <c r="P19" s="35" t="s">
        <v>66</v>
      </c>
      <c r="Q19" s="35" t="s">
        <v>67</v>
      </c>
      <c r="R19" s="87" t="s">
        <v>94</v>
      </c>
      <c r="S19" s="101"/>
      <c r="T19" s="101"/>
      <c r="U19" s="101"/>
      <c r="V19" s="101"/>
      <c r="W19" s="101"/>
      <c r="X19" s="17"/>
      <c r="Y19" s="85"/>
      <c r="Z19" s="85"/>
    </row>
    <row r="20" ht="15.75" customHeight="1">
      <c r="A20" s="89"/>
      <c r="B20" s="35"/>
      <c r="C20" s="90" t="s">
        <v>172</v>
      </c>
      <c r="D20" s="46"/>
      <c r="E20" s="90" t="s">
        <v>88</v>
      </c>
      <c r="F20" s="46"/>
      <c r="G20" s="17"/>
      <c r="H20" s="17"/>
      <c r="I20" s="17"/>
      <c r="J20" s="17"/>
      <c r="K20" s="17"/>
      <c r="L20" s="17"/>
      <c r="M20" s="17"/>
      <c r="N20" s="83"/>
      <c r="O20" s="87" t="s">
        <v>71</v>
      </c>
      <c r="P20" s="35"/>
      <c r="Q20" s="35"/>
      <c r="R20" s="35" t="s">
        <v>173</v>
      </c>
      <c r="S20" s="101"/>
      <c r="T20" s="101"/>
      <c r="U20" s="101"/>
      <c r="V20" s="101"/>
      <c r="W20" s="101"/>
      <c r="X20" s="17"/>
      <c r="Y20" s="85"/>
      <c r="Z20" s="85"/>
    </row>
    <row r="21" ht="15.75" customHeight="1">
      <c r="A21" s="89" t="s">
        <v>89</v>
      </c>
      <c r="B21" s="35" t="s">
        <v>117</v>
      </c>
      <c r="C21" s="102" t="s">
        <v>113</v>
      </c>
      <c r="D21" s="102" t="s">
        <v>114</v>
      </c>
      <c r="E21" s="102" t="s">
        <v>113</v>
      </c>
      <c r="F21" s="102" t="s">
        <v>114</v>
      </c>
      <c r="G21" s="17"/>
      <c r="H21" s="17"/>
      <c r="I21" s="17"/>
      <c r="J21" s="17"/>
      <c r="K21" s="17"/>
      <c r="L21" s="17"/>
      <c r="M21" s="17"/>
      <c r="N21" s="83"/>
      <c r="O21" s="35" t="s">
        <v>72</v>
      </c>
      <c r="P21" s="35"/>
      <c r="Q21" s="91">
        <v>1.0</v>
      </c>
      <c r="R21" s="91">
        <v>0.0</v>
      </c>
      <c r="S21" s="103"/>
      <c r="T21" s="103"/>
      <c r="U21" s="101"/>
      <c r="V21" s="103"/>
      <c r="W21" s="103"/>
      <c r="X21" s="17"/>
      <c r="Y21" s="85"/>
      <c r="Z21" s="85"/>
    </row>
    <row r="22" ht="15.75" customHeight="1">
      <c r="A22" s="89" t="s">
        <v>66</v>
      </c>
      <c r="B22" s="35" t="s">
        <v>90</v>
      </c>
      <c r="C22" s="92">
        <v>0.8587962962962963</v>
      </c>
      <c r="D22" s="92">
        <v>0.8705035971223022</v>
      </c>
      <c r="E22" s="95">
        <v>0.7719298245614035</v>
      </c>
      <c r="F22" s="95">
        <v>0.796875</v>
      </c>
      <c r="G22" s="17"/>
      <c r="H22" s="17"/>
      <c r="I22" s="17"/>
      <c r="J22" s="17"/>
      <c r="K22" s="99"/>
      <c r="L22" s="17"/>
      <c r="M22" s="17"/>
      <c r="N22" s="83"/>
      <c r="O22" s="35" t="s">
        <v>73</v>
      </c>
      <c r="P22" s="91">
        <v>0.8823529411764706</v>
      </c>
      <c r="Q22" s="92">
        <v>0.7311827956989247</v>
      </c>
      <c r="R22" s="92">
        <v>0.6229508196721312</v>
      </c>
      <c r="S22" s="103"/>
      <c r="T22" s="103"/>
      <c r="U22" s="101"/>
      <c r="V22" s="103"/>
      <c r="W22" s="103"/>
      <c r="X22" s="17"/>
      <c r="Y22" s="85"/>
      <c r="Z22" s="85"/>
    </row>
    <row r="23" ht="15.75" customHeight="1">
      <c r="A23" s="89"/>
      <c r="B23" s="35" t="s">
        <v>91</v>
      </c>
      <c r="C23" s="92">
        <v>0.1412037037037037</v>
      </c>
      <c r="D23" s="92">
        <v>0.12949640287769784</v>
      </c>
      <c r="E23" s="95">
        <v>0.22807017543859648</v>
      </c>
      <c r="F23" s="95">
        <v>0.203125</v>
      </c>
      <c r="G23" s="17"/>
      <c r="H23" s="17"/>
      <c r="I23" s="17"/>
      <c r="J23" s="17"/>
      <c r="K23" s="99"/>
      <c r="L23" s="17"/>
      <c r="M23" s="17"/>
      <c r="N23" s="83"/>
      <c r="O23" s="35" t="s">
        <v>74</v>
      </c>
      <c r="P23" s="91">
        <v>0.8936170212765957</v>
      </c>
      <c r="Q23" s="91">
        <v>0.5416666666666666</v>
      </c>
      <c r="R23" s="91">
        <v>0.5</v>
      </c>
      <c r="S23" s="103"/>
      <c r="T23" s="103"/>
      <c r="U23" s="101"/>
      <c r="V23" s="103"/>
      <c r="W23" s="103"/>
      <c r="X23" s="17"/>
      <c r="Y23" s="85"/>
      <c r="Z23" s="85"/>
    </row>
    <row r="24" ht="15.75" customHeight="1">
      <c r="A24" s="89" t="s">
        <v>93</v>
      </c>
      <c r="B24" s="35" t="s">
        <v>90</v>
      </c>
      <c r="C24" s="96">
        <v>0.32175032175032175</v>
      </c>
      <c r="D24" s="93">
        <v>0.49183673469387756</v>
      </c>
      <c r="E24" s="93">
        <v>0.5135135135135135</v>
      </c>
      <c r="F24" s="95">
        <v>0.7249283667621776</v>
      </c>
      <c r="G24" s="17"/>
      <c r="H24" s="17"/>
      <c r="I24" s="17"/>
      <c r="J24" s="17"/>
      <c r="K24" s="99"/>
      <c r="L24" s="17"/>
      <c r="M24" s="17"/>
      <c r="N24" s="83"/>
      <c r="O24" s="35" t="s">
        <v>75</v>
      </c>
      <c r="P24" s="91">
        <v>0.8072289156626506</v>
      </c>
      <c r="Q24" s="91">
        <v>0.51875</v>
      </c>
      <c r="R24" s="91">
        <v>0.4032258064516129</v>
      </c>
      <c r="S24" s="103"/>
      <c r="T24" s="103"/>
      <c r="U24" s="101"/>
      <c r="V24" s="103"/>
      <c r="W24" s="103"/>
      <c r="X24" s="17"/>
      <c r="Y24" s="85"/>
      <c r="Z24" s="85"/>
    </row>
    <row r="25" ht="15.75" customHeight="1">
      <c r="A25" s="89"/>
      <c r="B25" s="35" t="s">
        <v>91</v>
      </c>
      <c r="C25" s="96">
        <v>0.6782496782496783</v>
      </c>
      <c r="D25" s="93">
        <v>0.5081632653061224</v>
      </c>
      <c r="E25" s="93">
        <v>0.4864864864864865</v>
      </c>
      <c r="F25" s="95">
        <v>0.27507163323782235</v>
      </c>
      <c r="G25" s="17"/>
      <c r="H25" s="17"/>
      <c r="I25" s="17"/>
      <c r="J25" s="17"/>
      <c r="K25" s="99"/>
      <c r="L25" s="17"/>
      <c r="M25" s="17"/>
      <c r="N25" s="83"/>
      <c r="O25" s="35" t="s">
        <v>76</v>
      </c>
      <c r="P25" s="91">
        <v>0.8770491803278688</v>
      </c>
      <c r="Q25" s="91">
        <v>0.4626865671641791</v>
      </c>
      <c r="R25" s="91">
        <v>0.4372093023255814</v>
      </c>
      <c r="S25" s="103"/>
      <c r="T25" s="103"/>
      <c r="U25" s="101"/>
      <c r="V25" s="103"/>
      <c r="W25" s="103"/>
      <c r="X25" s="17"/>
      <c r="Y25" s="85"/>
      <c r="Z25" s="85"/>
    </row>
    <row r="26" ht="15.75" customHeight="1">
      <c r="A26" s="89" t="s">
        <v>94</v>
      </c>
      <c r="B26" s="35" t="s">
        <v>90</v>
      </c>
      <c r="C26" s="104">
        <v>0.20634920634920634</v>
      </c>
      <c r="D26" s="93">
        <v>0.47294117647058825</v>
      </c>
      <c r="E26" s="96">
        <v>0.38071065989847713</v>
      </c>
      <c r="F26" s="94">
        <v>0.5621890547263682</v>
      </c>
      <c r="G26" s="17"/>
      <c r="H26" s="17"/>
      <c r="I26" s="17"/>
      <c r="J26" s="17"/>
      <c r="K26" s="99"/>
      <c r="L26" s="17"/>
      <c r="M26" s="17"/>
      <c r="N26" s="83"/>
      <c r="O26" s="35" t="s">
        <v>77</v>
      </c>
      <c r="P26" s="91">
        <v>0.8015267175572519</v>
      </c>
      <c r="Q26" s="91">
        <v>0.4181184668989547</v>
      </c>
      <c r="R26" s="91">
        <v>0.4306930693069307</v>
      </c>
      <c r="S26" s="103"/>
      <c r="T26" s="103"/>
      <c r="U26" s="101"/>
      <c r="V26" s="103"/>
      <c r="W26" s="103"/>
      <c r="X26" s="17"/>
      <c r="Y26" s="85"/>
      <c r="Z26" s="85"/>
    </row>
    <row r="27" ht="15.75" customHeight="1">
      <c r="A27" s="89"/>
      <c r="B27" s="35" t="s">
        <v>91</v>
      </c>
      <c r="C27" s="104">
        <v>0.7936507936507936</v>
      </c>
      <c r="D27" s="93">
        <v>0.5270588235294118</v>
      </c>
      <c r="E27" s="96">
        <v>0.6192893401015228</v>
      </c>
      <c r="F27" s="94">
        <v>0.43781094527363185</v>
      </c>
      <c r="G27" s="17"/>
      <c r="H27" s="17"/>
      <c r="I27" s="17"/>
      <c r="J27" s="17"/>
      <c r="K27" s="99"/>
      <c r="L27" s="17"/>
      <c r="M27" s="17"/>
      <c r="N27" s="83"/>
      <c r="O27" s="35" t="s">
        <v>78</v>
      </c>
      <c r="P27" s="91">
        <v>0.8602941176470589</v>
      </c>
      <c r="Q27" s="91">
        <v>0.4074074074074074</v>
      </c>
      <c r="R27" s="91">
        <v>0.3415841584158416</v>
      </c>
      <c r="S27" s="103"/>
      <c r="T27" s="103"/>
      <c r="U27" s="101"/>
      <c r="V27" s="103"/>
      <c r="W27" s="103"/>
      <c r="X27" s="17"/>
      <c r="Y27" s="85"/>
      <c r="Z27" s="85"/>
    </row>
    <row r="28" ht="15.75" customHeight="1">
      <c r="A28" s="98" t="s">
        <v>100</v>
      </c>
      <c r="B28" s="45"/>
      <c r="C28" s="45"/>
      <c r="D28" s="45"/>
      <c r="E28" s="45"/>
      <c r="F28" s="46"/>
      <c r="G28" s="17"/>
      <c r="H28" s="17"/>
      <c r="I28" s="17"/>
      <c r="J28" s="17"/>
      <c r="K28" s="17"/>
      <c r="L28" s="17"/>
      <c r="M28" s="17"/>
      <c r="N28" s="83"/>
      <c r="O28" s="35" t="s">
        <v>79</v>
      </c>
      <c r="P28" s="91">
        <v>0.8461538461538461</v>
      </c>
      <c r="Q28" s="91">
        <v>0.3915094339622642</v>
      </c>
      <c r="R28" s="91">
        <v>0.445859872611465</v>
      </c>
      <c r="S28" s="103"/>
      <c r="T28" s="103"/>
      <c r="U28" s="101"/>
      <c r="V28" s="103"/>
      <c r="W28" s="103"/>
      <c r="X28" s="17"/>
      <c r="Y28" s="85"/>
      <c r="Z28" s="85"/>
    </row>
    <row r="29" ht="15.75" customHeight="1">
      <c r="A29" s="86"/>
      <c r="B29" s="86"/>
      <c r="C29" s="86"/>
      <c r="D29" s="86"/>
      <c r="E29" s="86"/>
      <c r="F29" s="86"/>
      <c r="G29" s="86"/>
      <c r="H29" s="86"/>
      <c r="I29" s="17"/>
      <c r="J29" s="17"/>
      <c r="K29" s="17"/>
      <c r="L29" s="17"/>
      <c r="M29" s="17"/>
      <c r="N29" s="83"/>
      <c r="O29" s="35" t="s">
        <v>81</v>
      </c>
      <c r="P29" s="91">
        <v>0.8524590163934426</v>
      </c>
      <c r="Q29" s="97">
        <v>0.381294964028777</v>
      </c>
      <c r="R29" s="91">
        <v>0.3488372093023256</v>
      </c>
      <c r="S29" s="103"/>
      <c r="T29" s="103"/>
      <c r="U29" s="101"/>
      <c r="V29" s="103"/>
      <c r="W29" s="103"/>
      <c r="X29" s="17"/>
      <c r="Y29" s="85"/>
      <c r="Z29" s="85"/>
    </row>
    <row r="30" ht="15.75" customHeight="1">
      <c r="A30" s="98" t="s">
        <v>118</v>
      </c>
      <c r="B30" s="45"/>
      <c r="C30" s="45"/>
      <c r="D30" s="45"/>
      <c r="E30" s="45"/>
      <c r="F30" s="45"/>
      <c r="G30" s="45"/>
      <c r="H30" s="46"/>
      <c r="I30" s="17"/>
      <c r="J30" s="17"/>
      <c r="K30" s="17"/>
      <c r="L30" s="17"/>
      <c r="M30" s="17"/>
      <c r="N30" s="83"/>
      <c r="O30" s="35" t="s">
        <v>83</v>
      </c>
      <c r="P30" s="91">
        <v>1.0</v>
      </c>
      <c r="Q30" s="91">
        <v>0.6818181818181818</v>
      </c>
      <c r="R30" s="91">
        <v>0.3157894736842105</v>
      </c>
      <c r="S30" s="103"/>
      <c r="T30" s="103"/>
      <c r="U30" s="101"/>
      <c r="V30" s="103"/>
      <c r="W30" s="103"/>
      <c r="X30" s="17"/>
      <c r="Y30" s="85"/>
      <c r="Z30" s="85"/>
    </row>
    <row r="31" ht="15.75" customHeight="1">
      <c r="A31" s="89"/>
      <c r="B31" s="90" t="s">
        <v>172</v>
      </c>
      <c r="C31" s="45"/>
      <c r="D31" s="46"/>
      <c r="E31" s="90" t="s">
        <v>88</v>
      </c>
      <c r="F31" s="45"/>
      <c r="G31" s="46"/>
      <c r="H31" s="102" t="s">
        <v>92</v>
      </c>
      <c r="I31" s="17"/>
      <c r="J31" s="17"/>
      <c r="K31" s="17"/>
      <c r="L31" s="17"/>
      <c r="M31" s="17"/>
      <c r="N31" s="83"/>
      <c r="O31" s="35" t="s">
        <v>85</v>
      </c>
      <c r="P31" s="35"/>
      <c r="Q31" s="91">
        <v>0.3333333333333333</v>
      </c>
      <c r="R31" s="91">
        <v>0.0</v>
      </c>
      <c r="S31" s="105"/>
      <c r="T31" s="105"/>
      <c r="U31" s="106"/>
      <c r="V31" s="105"/>
      <c r="W31" s="105"/>
      <c r="X31" s="86"/>
      <c r="Y31" s="85"/>
      <c r="Z31" s="85"/>
    </row>
    <row r="32" ht="15.75" customHeight="1">
      <c r="A32" s="89" t="s">
        <v>89</v>
      </c>
      <c r="B32" s="102" t="s">
        <v>113</v>
      </c>
      <c r="C32" s="102" t="s">
        <v>114</v>
      </c>
      <c r="D32" s="102" t="s">
        <v>102</v>
      </c>
      <c r="E32" s="102" t="s">
        <v>113</v>
      </c>
      <c r="F32" s="102" t="s">
        <v>114</v>
      </c>
      <c r="G32" s="102" t="s">
        <v>103</v>
      </c>
      <c r="H32" s="35"/>
      <c r="I32" s="17"/>
      <c r="J32" s="17"/>
      <c r="K32" s="17"/>
      <c r="L32" s="17"/>
      <c r="M32" s="17"/>
      <c r="N32" s="83"/>
      <c r="O32" s="86" t="s">
        <v>100</v>
      </c>
      <c r="P32" s="45"/>
      <c r="Q32" s="45"/>
      <c r="R32" s="46"/>
      <c r="S32" s="86"/>
      <c r="T32" s="86"/>
      <c r="U32" s="86"/>
      <c r="V32" s="86"/>
      <c r="W32" s="86"/>
      <c r="X32" s="35"/>
      <c r="Y32" s="85"/>
      <c r="Z32" s="85"/>
    </row>
    <row r="33" ht="15.75" customHeight="1">
      <c r="A33" s="89" t="s">
        <v>66</v>
      </c>
      <c r="B33" s="107">
        <v>43.0</v>
      </c>
      <c r="C33" s="107">
        <v>44.0</v>
      </c>
      <c r="D33" s="107">
        <v>43.0</v>
      </c>
      <c r="E33" s="108">
        <v>38.0</v>
      </c>
      <c r="F33" s="108">
        <v>39.0</v>
      </c>
      <c r="G33" s="108">
        <v>39.0</v>
      </c>
      <c r="H33" s="109">
        <v>42.0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99"/>
      <c r="T33" s="99"/>
      <c r="U33" s="99"/>
      <c r="V33" s="99"/>
      <c r="W33" s="99"/>
      <c r="X33" s="99"/>
      <c r="Y33" s="85"/>
      <c r="Z33" s="85"/>
    </row>
    <row r="34" ht="15.75" customHeight="1">
      <c r="A34" s="89" t="s">
        <v>93</v>
      </c>
      <c r="B34" s="109">
        <v>40.0</v>
      </c>
      <c r="C34" s="107">
        <v>43.0</v>
      </c>
      <c r="D34" s="109">
        <v>42.0</v>
      </c>
      <c r="E34" s="110">
        <v>32.0</v>
      </c>
      <c r="F34" s="111">
        <v>35.0</v>
      </c>
      <c r="G34" s="111">
        <v>34.0</v>
      </c>
      <c r="H34" s="108">
        <v>39.0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99"/>
      <c r="T34" s="99"/>
      <c r="U34" s="99"/>
      <c r="V34" s="99"/>
      <c r="W34" s="99"/>
      <c r="X34" s="99"/>
      <c r="Y34" s="85"/>
      <c r="Z34" s="85"/>
    </row>
    <row r="35" ht="15.75" customHeight="1">
      <c r="A35" s="89" t="s">
        <v>94</v>
      </c>
      <c r="B35" s="109">
        <v>42.0</v>
      </c>
      <c r="C35" s="107">
        <v>45.0</v>
      </c>
      <c r="D35" s="107">
        <v>44.0</v>
      </c>
      <c r="E35" s="110">
        <v>32.0</v>
      </c>
      <c r="F35" s="111">
        <v>36.5</v>
      </c>
      <c r="G35" s="111">
        <v>35.0</v>
      </c>
      <c r="H35" s="109">
        <v>40.0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99"/>
      <c r="T35" s="99"/>
      <c r="U35" s="99"/>
      <c r="V35" s="99"/>
      <c r="W35" s="99"/>
      <c r="X35" s="99"/>
      <c r="Y35" s="85"/>
      <c r="Z35" s="85"/>
    </row>
    <row r="36" ht="15.75" customHeight="1">
      <c r="A36" s="89" t="s">
        <v>92</v>
      </c>
      <c r="B36" s="109">
        <v>42.0</v>
      </c>
      <c r="C36" s="107">
        <v>44.0</v>
      </c>
      <c r="D36" s="109">
        <v>42.0</v>
      </c>
      <c r="E36" s="110">
        <v>32.0</v>
      </c>
      <c r="F36" s="111">
        <v>36.0</v>
      </c>
      <c r="G36" s="111">
        <v>35.0</v>
      </c>
      <c r="H36" s="109">
        <v>40.0</v>
      </c>
      <c r="I36" s="17"/>
      <c r="J36" s="17"/>
      <c r="K36" s="17"/>
      <c r="L36" s="17"/>
      <c r="M36" s="17"/>
      <c r="N36" s="17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85"/>
      <c r="Z36" s="85"/>
    </row>
    <row r="37" ht="15.75" customHeight="1">
      <c r="A37" s="98" t="s">
        <v>100</v>
      </c>
      <c r="B37" s="45"/>
      <c r="C37" s="45"/>
      <c r="D37" s="45"/>
      <c r="E37" s="45"/>
      <c r="F37" s="45"/>
      <c r="G37" s="45"/>
      <c r="H37" s="46"/>
      <c r="I37" s="17"/>
      <c r="J37" s="17"/>
      <c r="K37" s="17"/>
      <c r="L37" s="17"/>
      <c r="M37" s="17"/>
      <c r="N37" s="17"/>
      <c r="O37" s="112" t="s">
        <v>174</v>
      </c>
      <c r="P37" s="14"/>
      <c r="Q37" s="14"/>
      <c r="R37" s="14"/>
      <c r="S37" s="14"/>
      <c r="T37" s="14"/>
      <c r="U37" s="15"/>
      <c r="Y37" s="85"/>
      <c r="Z37" s="85"/>
    </row>
    <row r="38" ht="15.75" customHeight="1">
      <c r="A38" s="86"/>
      <c r="B38" s="86"/>
      <c r="C38" s="86"/>
      <c r="D38" s="86"/>
      <c r="E38" s="86"/>
      <c r="F38" s="86"/>
      <c r="G38" s="86"/>
      <c r="H38" s="86"/>
      <c r="I38" s="86"/>
      <c r="J38" s="17"/>
      <c r="K38" s="17"/>
      <c r="L38" s="17"/>
      <c r="M38" s="17"/>
      <c r="N38" s="17"/>
      <c r="O38" s="113"/>
      <c r="P38" s="114" t="s">
        <v>67</v>
      </c>
      <c r="Q38" s="113"/>
      <c r="R38" s="113"/>
      <c r="S38" s="114" t="s">
        <v>94</v>
      </c>
      <c r="T38" s="113"/>
      <c r="U38" s="113"/>
      <c r="Y38" s="85"/>
      <c r="Z38" s="85"/>
    </row>
    <row r="39" ht="15.75" customHeight="1">
      <c r="A39" s="98" t="s">
        <v>175</v>
      </c>
      <c r="B39" s="45"/>
      <c r="C39" s="45"/>
      <c r="D39" s="45"/>
      <c r="E39" s="45"/>
      <c r="F39" s="45"/>
      <c r="G39" s="45"/>
      <c r="H39" s="45"/>
      <c r="I39" s="46"/>
      <c r="J39" s="17"/>
      <c r="K39" s="17"/>
      <c r="L39" s="17"/>
      <c r="M39" s="17"/>
      <c r="N39" s="17"/>
      <c r="O39" s="113" t="s">
        <v>71</v>
      </c>
      <c r="P39" s="113" t="s">
        <v>172</v>
      </c>
      <c r="Q39" s="113" t="s">
        <v>88</v>
      </c>
      <c r="R39" s="113" t="s">
        <v>173</v>
      </c>
      <c r="S39" s="113" t="s">
        <v>172</v>
      </c>
      <c r="T39" s="113" t="s">
        <v>88</v>
      </c>
      <c r="U39" s="113" t="s">
        <v>173</v>
      </c>
      <c r="Y39" s="85"/>
      <c r="Z39" s="85"/>
    </row>
    <row r="40" ht="15.75" customHeight="1">
      <c r="A40" s="89"/>
      <c r="B40" s="35"/>
      <c r="C40" s="90" t="s">
        <v>172</v>
      </c>
      <c r="D40" s="45"/>
      <c r="E40" s="46"/>
      <c r="F40" s="90" t="s">
        <v>88</v>
      </c>
      <c r="G40" s="45"/>
      <c r="H40" s="46"/>
      <c r="I40" s="102" t="s">
        <v>92</v>
      </c>
      <c r="J40" s="17"/>
      <c r="K40" s="17"/>
      <c r="L40" s="17"/>
      <c r="M40" s="17"/>
      <c r="N40" s="17"/>
      <c r="O40" s="113" t="s">
        <v>72</v>
      </c>
      <c r="P40" s="115">
        <v>0.0</v>
      </c>
      <c r="Q40" s="115">
        <v>1.0</v>
      </c>
      <c r="R40" s="115">
        <v>1.0</v>
      </c>
      <c r="S40" s="115">
        <v>0.0</v>
      </c>
      <c r="T40" s="115">
        <v>0.0</v>
      </c>
      <c r="U40" s="115">
        <v>0.0</v>
      </c>
      <c r="Y40" s="85"/>
      <c r="Z40" s="85"/>
    </row>
    <row r="41" ht="15.75" customHeight="1">
      <c r="A41" s="89" t="s">
        <v>120</v>
      </c>
      <c r="B41" s="35"/>
      <c r="C41" s="102" t="s">
        <v>113</v>
      </c>
      <c r="D41" s="102" t="s">
        <v>114</v>
      </c>
      <c r="E41" s="102" t="s">
        <v>102</v>
      </c>
      <c r="F41" s="102" t="s">
        <v>113</v>
      </c>
      <c r="G41" s="102" t="s">
        <v>114</v>
      </c>
      <c r="H41" s="102" t="s">
        <v>103</v>
      </c>
      <c r="I41" s="35"/>
      <c r="J41" s="17"/>
      <c r="K41" s="17"/>
      <c r="L41" s="17"/>
      <c r="M41" s="17"/>
      <c r="N41" s="17"/>
      <c r="O41" s="113" t="s">
        <v>73</v>
      </c>
      <c r="P41" s="116">
        <v>0.6896551724137931</v>
      </c>
      <c r="Q41" s="116">
        <v>0.75</v>
      </c>
      <c r="R41" s="116">
        <v>0.7311827956989247</v>
      </c>
      <c r="S41" s="116">
        <v>0.6666666666666666</v>
      </c>
      <c r="T41" s="116">
        <v>0.6153846153846154</v>
      </c>
      <c r="U41" s="116">
        <v>0.6229508196721312</v>
      </c>
      <c r="Y41" s="85"/>
      <c r="Z41" s="85"/>
    </row>
    <row r="42" ht="15.75" customHeight="1">
      <c r="A42" s="89" t="s">
        <v>66</v>
      </c>
      <c r="B42" s="35" t="s">
        <v>90</v>
      </c>
      <c r="C42" s="117">
        <v>42.0</v>
      </c>
      <c r="D42" s="118">
        <v>44.0</v>
      </c>
      <c r="E42" s="117">
        <v>43.0</v>
      </c>
      <c r="F42" s="119">
        <v>40.5</v>
      </c>
      <c r="G42" s="119">
        <v>39.0</v>
      </c>
      <c r="H42" s="119">
        <v>39.0</v>
      </c>
      <c r="I42" s="117">
        <v>42.0</v>
      </c>
      <c r="J42" s="17"/>
      <c r="K42" s="17"/>
      <c r="L42" s="17"/>
      <c r="M42" s="17"/>
      <c r="N42" s="17"/>
      <c r="O42" s="113" t="s">
        <v>74</v>
      </c>
      <c r="P42" s="120">
        <v>0.4146341463414634</v>
      </c>
      <c r="Q42" s="116">
        <v>0.6363636363636364</v>
      </c>
      <c r="R42" s="115">
        <v>0.5416666666666666</v>
      </c>
      <c r="S42" s="115">
        <v>0.4146341463414634</v>
      </c>
      <c r="T42" s="115">
        <v>0.528</v>
      </c>
      <c r="U42" s="115">
        <v>0.5</v>
      </c>
      <c r="Y42" s="85"/>
      <c r="Z42" s="85"/>
    </row>
    <row r="43" ht="15.75" customHeight="1">
      <c r="A43" s="89"/>
      <c r="B43" s="35" t="s">
        <v>91</v>
      </c>
      <c r="C43" s="118">
        <v>43.0</v>
      </c>
      <c r="D43" s="118">
        <v>46.5</v>
      </c>
      <c r="E43" s="118">
        <v>43.0</v>
      </c>
      <c r="F43" s="121">
        <v>32.0</v>
      </c>
      <c r="G43" s="119">
        <v>39.0</v>
      </c>
      <c r="H43" s="119">
        <v>37.0</v>
      </c>
      <c r="I43" s="117">
        <v>43.0</v>
      </c>
      <c r="J43" s="17"/>
      <c r="K43" s="17"/>
      <c r="L43" s="17"/>
      <c r="M43" s="17"/>
      <c r="N43" s="17"/>
      <c r="O43" s="113" t="s">
        <v>75</v>
      </c>
      <c r="P43" s="120">
        <v>0.40540540540540543</v>
      </c>
      <c r="Q43" s="116">
        <v>0.674074074074074</v>
      </c>
      <c r="R43" s="115">
        <v>0.51875</v>
      </c>
      <c r="S43" s="115">
        <v>0.3977272727272727</v>
      </c>
      <c r="T43" s="115">
        <v>0.40816326530612246</v>
      </c>
      <c r="U43" s="115">
        <v>0.4032258064516129</v>
      </c>
      <c r="Y43" s="85"/>
      <c r="Z43" s="85"/>
    </row>
    <row r="44" ht="15.75" customHeight="1">
      <c r="A44" s="88" t="s">
        <v>121</v>
      </c>
      <c r="B44" s="35"/>
      <c r="C44" s="118">
        <v>43.0</v>
      </c>
      <c r="D44" s="118">
        <v>44.0</v>
      </c>
      <c r="E44" s="118">
        <v>43.0</v>
      </c>
      <c r="F44" s="119">
        <v>38.0</v>
      </c>
      <c r="G44" s="119">
        <v>39.0</v>
      </c>
      <c r="H44" s="119">
        <v>39.0</v>
      </c>
      <c r="I44" s="117">
        <v>42.0</v>
      </c>
      <c r="J44" s="17"/>
      <c r="K44" s="17"/>
      <c r="L44" s="17"/>
      <c r="M44" s="17"/>
      <c r="N44" s="17"/>
      <c r="O44" s="113" t="s">
        <v>76</v>
      </c>
      <c r="P44" s="122">
        <v>0.38095238095238093</v>
      </c>
      <c r="Q44" s="116">
        <v>0.6442307692307693</v>
      </c>
      <c r="R44" s="115">
        <v>0.4626865671641791</v>
      </c>
      <c r="S44" s="115">
        <v>0.373015873015873</v>
      </c>
      <c r="T44" s="115">
        <v>0.5280898876404494</v>
      </c>
      <c r="U44" s="115">
        <v>0.4372093023255814</v>
      </c>
      <c r="Y44" s="85"/>
      <c r="Z44" s="85"/>
    </row>
    <row r="45" ht="15.75" customHeight="1">
      <c r="A45" s="89" t="s">
        <v>93</v>
      </c>
      <c r="B45" s="35" t="s">
        <v>90</v>
      </c>
      <c r="C45" s="117">
        <v>40.0</v>
      </c>
      <c r="D45" s="117">
        <v>42.0</v>
      </c>
      <c r="E45" s="117">
        <v>41.0</v>
      </c>
      <c r="F45" s="121">
        <v>30.0</v>
      </c>
      <c r="G45" s="123">
        <v>35.0</v>
      </c>
      <c r="H45" s="123">
        <v>33.0</v>
      </c>
      <c r="I45" s="123">
        <v>37.0</v>
      </c>
      <c r="J45" s="17"/>
      <c r="K45" s="17"/>
      <c r="L45" s="17"/>
      <c r="M45" s="17"/>
      <c r="N45" s="17"/>
      <c r="O45" s="113" t="s">
        <v>77</v>
      </c>
      <c r="P45" s="122">
        <v>0.37104072398190047</v>
      </c>
      <c r="Q45" s="120">
        <v>0.5757575757575758</v>
      </c>
      <c r="R45" s="115">
        <v>0.4181184668989547</v>
      </c>
      <c r="S45" s="115">
        <v>0.35294117647058826</v>
      </c>
      <c r="T45" s="115">
        <v>0.5421686746987951</v>
      </c>
      <c r="U45" s="115">
        <v>0.4306930693069307</v>
      </c>
      <c r="Y45" s="85"/>
      <c r="Z45" s="85"/>
    </row>
    <row r="46" ht="15.75" customHeight="1">
      <c r="A46" s="89"/>
      <c r="B46" s="35" t="s">
        <v>91</v>
      </c>
      <c r="C46" s="117">
        <v>41.0</v>
      </c>
      <c r="D46" s="118">
        <v>44.0</v>
      </c>
      <c r="E46" s="117">
        <v>42.0</v>
      </c>
      <c r="F46" s="123">
        <v>35.0</v>
      </c>
      <c r="G46" s="123">
        <v>36.0</v>
      </c>
      <c r="H46" s="123">
        <v>35.0</v>
      </c>
      <c r="I46" s="117">
        <v>40.5</v>
      </c>
      <c r="J46" s="17"/>
      <c r="K46" s="17"/>
      <c r="L46" s="17"/>
      <c r="M46" s="17"/>
      <c r="N46" s="17"/>
      <c r="O46" s="113" t="s">
        <v>78</v>
      </c>
      <c r="P46" s="122">
        <v>0.35648148148148145</v>
      </c>
      <c r="Q46" s="116">
        <v>0.6111111111111112</v>
      </c>
      <c r="R46" s="115">
        <v>0.4074074074074074</v>
      </c>
      <c r="S46" s="115">
        <v>0.26515151515151514</v>
      </c>
      <c r="T46" s="115">
        <v>0.4857142857142857</v>
      </c>
      <c r="U46" s="115">
        <v>0.3415841584158416</v>
      </c>
      <c r="Y46" s="85"/>
      <c r="Z46" s="85"/>
    </row>
    <row r="47" ht="15.75" customHeight="1">
      <c r="A47" s="88" t="s">
        <v>122</v>
      </c>
      <c r="B47" s="35"/>
      <c r="C47" s="117">
        <v>40.0</v>
      </c>
      <c r="D47" s="117">
        <v>43.0</v>
      </c>
      <c r="E47" s="117">
        <v>42.0</v>
      </c>
      <c r="F47" s="121">
        <v>32.0</v>
      </c>
      <c r="G47" s="123">
        <v>35.0</v>
      </c>
      <c r="H47" s="123">
        <v>34.0</v>
      </c>
      <c r="I47" s="123">
        <v>39.0</v>
      </c>
      <c r="J47" s="17"/>
      <c r="K47" s="17"/>
      <c r="L47" s="17"/>
      <c r="M47" s="17"/>
      <c r="N47" s="17"/>
      <c r="O47" s="113" t="s">
        <v>79</v>
      </c>
      <c r="P47" s="122">
        <v>0.35714285714285715</v>
      </c>
      <c r="Q47" s="116">
        <v>0.6</v>
      </c>
      <c r="R47" s="115">
        <v>0.3915094339622642</v>
      </c>
      <c r="S47" s="115">
        <v>0.40540540540540543</v>
      </c>
      <c r="T47" s="115">
        <v>0.5434782608695652</v>
      </c>
      <c r="U47" s="115">
        <v>0.445859872611465</v>
      </c>
      <c r="Y47" s="85"/>
      <c r="Z47" s="85"/>
    </row>
    <row r="48" ht="15.75" customHeight="1">
      <c r="A48" s="89" t="s">
        <v>94</v>
      </c>
      <c r="B48" s="35" t="s">
        <v>90</v>
      </c>
      <c r="C48" s="119">
        <v>39.0</v>
      </c>
      <c r="D48" s="117">
        <v>43.0</v>
      </c>
      <c r="E48" s="117">
        <v>42.0</v>
      </c>
      <c r="F48" s="121">
        <v>30.0</v>
      </c>
      <c r="G48" s="123">
        <v>36.5</v>
      </c>
      <c r="H48" s="123">
        <v>35.0</v>
      </c>
      <c r="I48" s="123">
        <v>39.0</v>
      </c>
      <c r="J48" s="17"/>
      <c r="K48" s="17"/>
      <c r="L48" s="17"/>
      <c r="M48" s="17"/>
      <c r="N48" s="17"/>
      <c r="O48" s="113" t="s">
        <v>81</v>
      </c>
      <c r="P48" s="122">
        <v>0.38317757009345793</v>
      </c>
      <c r="Q48" s="122">
        <v>0.375</v>
      </c>
      <c r="R48" s="122">
        <v>0.381294964028777</v>
      </c>
      <c r="S48" s="122">
        <v>0.3394495412844037</v>
      </c>
      <c r="T48" s="115">
        <v>0.4</v>
      </c>
      <c r="U48" s="115">
        <v>0.3488372093023256</v>
      </c>
      <c r="Y48" s="85"/>
      <c r="Z48" s="85"/>
    </row>
    <row r="49" ht="15.75" customHeight="1">
      <c r="A49" s="89"/>
      <c r="B49" s="35" t="s">
        <v>91</v>
      </c>
      <c r="C49" s="117">
        <v>42.0</v>
      </c>
      <c r="D49" s="118">
        <v>46.0</v>
      </c>
      <c r="E49" s="118">
        <v>45.0</v>
      </c>
      <c r="F49" s="121">
        <v>32.5</v>
      </c>
      <c r="G49" s="123">
        <v>36.5</v>
      </c>
      <c r="H49" s="123">
        <v>35.0</v>
      </c>
      <c r="I49" s="117">
        <v>42.0</v>
      </c>
      <c r="J49" s="17"/>
      <c r="K49" s="17"/>
      <c r="L49" s="17"/>
      <c r="M49" s="17"/>
      <c r="N49" s="17"/>
      <c r="O49" s="113" t="s">
        <v>83</v>
      </c>
      <c r="P49" s="115">
        <v>0.6428571428571429</v>
      </c>
      <c r="Q49" s="115">
        <v>0.75</v>
      </c>
      <c r="R49" s="115">
        <v>0.6818181818181818</v>
      </c>
      <c r="S49" s="115">
        <v>0.4</v>
      </c>
      <c r="T49" s="115">
        <v>0.2857142857142857</v>
      </c>
      <c r="U49" s="115">
        <v>0.3157894736842105</v>
      </c>
      <c r="Y49" s="85"/>
      <c r="Z49" s="85"/>
    </row>
    <row r="50" ht="15.75" customHeight="1">
      <c r="A50" s="88" t="s">
        <v>123</v>
      </c>
      <c r="B50" s="35"/>
      <c r="C50" s="117">
        <v>42.0</v>
      </c>
      <c r="D50" s="118">
        <v>45.0</v>
      </c>
      <c r="E50" s="118">
        <v>44.0</v>
      </c>
      <c r="F50" s="121">
        <v>32.0</v>
      </c>
      <c r="G50" s="123">
        <v>36.5</v>
      </c>
      <c r="H50" s="123">
        <v>35.0</v>
      </c>
      <c r="I50" s="117">
        <v>40.0</v>
      </c>
      <c r="J50" s="17"/>
      <c r="K50" s="17"/>
      <c r="L50" s="17"/>
      <c r="M50" s="17"/>
      <c r="N50" s="17"/>
      <c r="O50" s="113" t="s">
        <v>85</v>
      </c>
      <c r="P50" s="115">
        <v>0.0</v>
      </c>
      <c r="Q50" s="115">
        <v>0.3333333333333333</v>
      </c>
      <c r="R50" s="115">
        <v>0.3333333333333333</v>
      </c>
      <c r="S50" s="115">
        <v>0.0</v>
      </c>
      <c r="T50" s="115">
        <v>0.0</v>
      </c>
      <c r="U50" s="115">
        <v>0.0</v>
      </c>
      <c r="Y50" s="85"/>
      <c r="Z50" s="85"/>
    </row>
    <row r="51" ht="15.75" customHeight="1">
      <c r="A51" s="89" t="s">
        <v>115</v>
      </c>
      <c r="B51" s="35"/>
      <c r="C51" s="117">
        <v>42.0</v>
      </c>
      <c r="D51" s="118">
        <v>44.0</v>
      </c>
      <c r="E51" s="117">
        <v>42.0</v>
      </c>
      <c r="F51" s="121">
        <v>32.0</v>
      </c>
      <c r="G51" s="123">
        <v>36.0</v>
      </c>
      <c r="H51" s="123">
        <v>35.0</v>
      </c>
      <c r="I51" s="117">
        <v>40.0</v>
      </c>
      <c r="J51" s="17"/>
      <c r="K51" s="17"/>
      <c r="L51" s="17"/>
      <c r="M51" s="17"/>
      <c r="N51" s="17"/>
      <c r="O51" s="112" t="s">
        <v>100</v>
      </c>
      <c r="P51" s="14"/>
      <c r="Q51" s="14"/>
      <c r="R51" s="14"/>
      <c r="S51" s="14"/>
      <c r="T51" s="14"/>
      <c r="U51" s="15"/>
      <c r="Y51" s="85"/>
      <c r="Z51" s="85"/>
    </row>
    <row r="52" ht="15.75" customHeight="1">
      <c r="A52" s="98" t="s">
        <v>100</v>
      </c>
      <c r="B52" s="45"/>
      <c r="C52" s="45"/>
      <c r="D52" s="45"/>
      <c r="E52" s="45"/>
      <c r="F52" s="45"/>
      <c r="G52" s="45"/>
      <c r="H52" s="45"/>
      <c r="I52" s="46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85"/>
      <c r="Z52" s="85"/>
    </row>
    <row r="53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Y53" s="85"/>
      <c r="Z53" s="85"/>
    </row>
    <row r="54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85"/>
      <c r="Z54" s="85"/>
    </row>
    <row r="55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85"/>
      <c r="Z55" s="85"/>
    </row>
    <row r="56" ht="15.75" customHeight="1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85"/>
      <c r="Z56" s="85"/>
    </row>
    <row r="57" ht="15.75" customHeight="1">
      <c r="A57" s="89"/>
      <c r="B57" s="35" t="s">
        <v>66</v>
      </c>
      <c r="C57" s="35"/>
      <c r="D57" s="87" t="s">
        <v>121</v>
      </c>
      <c r="E57" s="35"/>
      <c r="F57" s="35" t="s">
        <v>93</v>
      </c>
      <c r="G57" s="35"/>
      <c r="H57" s="87" t="s">
        <v>122</v>
      </c>
      <c r="I57" s="35"/>
      <c r="J57" s="87" t="s">
        <v>94</v>
      </c>
      <c r="K57" s="35"/>
      <c r="L57" s="87" t="s">
        <v>123</v>
      </c>
      <c r="M57" s="35"/>
      <c r="N57" s="35" t="s">
        <v>115</v>
      </c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85"/>
      <c r="Z57" s="85"/>
    </row>
    <row r="58" ht="15.75" customHeight="1">
      <c r="A58" s="89" t="s">
        <v>71</v>
      </c>
      <c r="B58" s="35" t="s">
        <v>172</v>
      </c>
      <c r="C58" s="35" t="s">
        <v>88</v>
      </c>
      <c r="D58" s="35"/>
      <c r="E58" s="35"/>
      <c r="F58" s="35" t="s">
        <v>172</v>
      </c>
      <c r="G58" s="35" t="s">
        <v>88</v>
      </c>
      <c r="H58" s="35"/>
      <c r="I58" s="35"/>
      <c r="J58" s="35" t="s">
        <v>172</v>
      </c>
      <c r="K58" s="35" t="s">
        <v>88</v>
      </c>
      <c r="L58" s="35"/>
      <c r="M58" s="124">
        <f t="shared" ref="M58:M69" si="1">L58/1339</f>
        <v>0</v>
      </c>
      <c r="N58" s="35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85"/>
      <c r="Z58" s="85"/>
    </row>
    <row r="59" ht="15.75" customHeight="1">
      <c r="A59" s="89" t="s">
        <v>72</v>
      </c>
      <c r="B59" s="35"/>
      <c r="C59" s="124">
        <v>1.0</v>
      </c>
      <c r="D59" s="124">
        <v>1.0</v>
      </c>
      <c r="E59" s="91">
        <f t="shared" ref="E59:E69" si="2">D59/692</f>
        <v>0.001445086705</v>
      </c>
      <c r="F59" s="35"/>
      <c r="G59" s="124">
        <v>2.0</v>
      </c>
      <c r="H59" s="124">
        <v>2.0</v>
      </c>
      <c r="I59" s="91">
        <f t="shared" ref="I59:I69" si="3">H59/1875</f>
        <v>0.001066666667</v>
      </c>
      <c r="J59" s="35"/>
      <c r="K59" s="124">
        <v>1.0</v>
      </c>
      <c r="L59" s="124">
        <v>1.0</v>
      </c>
      <c r="M59" s="91">
        <f t="shared" si="1"/>
        <v>0.0007468259895</v>
      </c>
      <c r="N59" s="124">
        <v>4.0</v>
      </c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85"/>
      <c r="Z59" s="85"/>
    </row>
    <row r="60" ht="15.75" customHeight="1">
      <c r="A60" s="89" t="s">
        <v>85</v>
      </c>
      <c r="B60" s="35"/>
      <c r="C60" s="124">
        <v>1.0</v>
      </c>
      <c r="D60" s="124">
        <v>1.0</v>
      </c>
      <c r="E60" s="91">
        <f t="shared" si="2"/>
        <v>0.001445086705</v>
      </c>
      <c r="F60" s="35"/>
      <c r="G60" s="124">
        <v>3.0</v>
      </c>
      <c r="H60" s="124">
        <v>3.0</v>
      </c>
      <c r="I60" s="91">
        <f t="shared" si="3"/>
        <v>0.0016</v>
      </c>
      <c r="J60" s="35"/>
      <c r="K60" s="124">
        <v>1.0</v>
      </c>
      <c r="L60" s="124">
        <v>1.0</v>
      </c>
      <c r="M60" s="91">
        <f t="shared" si="1"/>
        <v>0.0007468259895</v>
      </c>
      <c r="N60" s="124">
        <v>5.0</v>
      </c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85"/>
      <c r="Z60" s="85"/>
    </row>
    <row r="61" ht="15.75" customHeight="1">
      <c r="A61" s="89" t="s">
        <v>73</v>
      </c>
      <c r="B61" s="124">
        <v>8.0</v>
      </c>
      <c r="C61" s="124">
        <v>9.0</v>
      </c>
      <c r="D61" s="124">
        <v>17.0</v>
      </c>
      <c r="E61" s="91">
        <f t="shared" si="2"/>
        <v>0.02456647399</v>
      </c>
      <c r="F61" s="124">
        <v>29.0</v>
      </c>
      <c r="G61" s="124">
        <v>64.0</v>
      </c>
      <c r="H61" s="124">
        <v>93.0</v>
      </c>
      <c r="I61" s="91">
        <f t="shared" si="3"/>
        <v>0.0496</v>
      </c>
      <c r="J61" s="124">
        <v>9.0</v>
      </c>
      <c r="K61" s="124">
        <v>52.0</v>
      </c>
      <c r="L61" s="124">
        <v>61.0</v>
      </c>
      <c r="M61" s="91">
        <f t="shared" si="1"/>
        <v>0.04555638536</v>
      </c>
      <c r="N61" s="124">
        <v>171.0</v>
      </c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85"/>
      <c r="Z61" s="85"/>
    </row>
    <row r="62" ht="15.75" customHeight="1">
      <c r="A62" s="89" t="s">
        <v>74</v>
      </c>
      <c r="B62" s="124">
        <v>31.0</v>
      </c>
      <c r="C62" s="124">
        <v>16.0</v>
      </c>
      <c r="D62" s="124">
        <v>47.0</v>
      </c>
      <c r="E62" s="91">
        <f t="shared" si="2"/>
        <v>0.06791907514</v>
      </c>
      <c r="F62" s="124">
        <v>82.0</v>
      </c>
      <c r="G62" s="124">
        <v>110.0</v>
      </c>
      <c r="H62" s="124">
        <v>192.0</v>
      </c>
      <c r="I62" s="91">
        <f t="shared" si="3"/>
        <v>0.1024</v>
      </c>
      <c r="J62" s="124">
        <v>41.0</v>
      </c>
      <c r="K62" s="124">
        <v>125.0</v>
      </c>
      <c r="L62" s="124">
        <v>166.0</v>
      </c>
      <c r="M62" s="91">
        <f t="shared" si="1"/>
        <v>0.1239731143</v>
      </c>
      <c r="N62" s="124">
        <v>405.0</v>
      </c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85"/>
      <c r="Z62" s="85"/>
    </row>
    <row r="63" ht="15.75" customHeight="1">
      <c r="A63" s="89" t="s">
        <v>75</v>
      </c>
      <c r="B63" s="124">
        <v>64.0</v>
      </c>
      <c r="C63" s="124">
        <v>19.0</v>
      </c>
      <c r="D63" s="124">
        <v>83.0</v>
      </c>
      <c r="E63" s="91">
        <f t="shared" si="2"/>
        <v>0.1199421965</v>
      </c>
      <c r="F63" s="124">
        <v>185.0</v>
      </c>
      <c r="G63" s="124">
        <v>135.0</v>
      </c>
      <c r="H63" s="124">
        <v>320.0</v>
      </c>
      <c r="I63" s="91">
        <f t="shared" si="3"/>
        <v>0.1706666667</v>
      </c>
      <c r="J63" s="124">
        <v>88.0</v>
      </c>
      <c r="K63" s="124">
        <v>98.0</v>
      </c>
      <c r="L63" s="124">
        <v>186.0</v>
      </c>
      <c r="M63" s="91">
        <f t="shared" si="1"/>
        <v>0.1389096341</v>
      </c>
      <c r="N63" s="124">
        <v>589.0</v>
      </c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85"/>
      <c r="Z63" s="85"/>
    </row>
    <row r="64" ht="15.75" customHeight="1">
      <c r="A64" s="89" t="s">
        <v>76</v>
      </c>
      <c r="B64" s="124">
        <v>103.0</v>
      </c>
      <c r="C64" s="124">
        <v>19.0</v>
      </c>
      <c r="D64" s="124">
        <v>122.0</v>
      </c>
      <c r="E64" s="91">
        <f t="shared" si="2"/>
        <v>0.176300578</v>
      </c>
      <c r="F64" s="124">
        <v>231.0</v>
      </c>
      <c r="G64" s="124">
        <v>104.0</v>
      </c>
      <c r="H64" s="124">
        <v>335.0</v>
      </c>
      <c r="I64" s="91">
        <f t="shared" si="3"/>
        <v>0.1786666667</v>
      </c>
      <c r="J64" s="124">
        <v>126.0</v>
      </c>
      <c r="K64" s="124">
        <v>89.0</v>
      </c>
      <c r="L64" s="124">
        <v>215.0</v>
      </c>
      <c r="M64" s="91">
        <f t="shared" si="1"/>
        <v>0.1605675878</v>
      </c>
      <c r="N64" s="124">
        <v>672.0</v>
      </c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85"/>
      <c r="Z64" s="85"/>
    </row>
    <row r="65" ht="15.75" customHeight="1">
      <c r="A65" s="89" t="s">
        <v>77</v>
      </c>
      <c r="B65" s="124">
        <v>111.0</v>
      </c>
      <c r="C65" s="124">
        <v>20.0</v>
      </c>
      <c r="D65" s="124">
        <v>131.0</v>
      </c>
      <c r="E65" s="91">
        <f t="shared" si="2"/>
        <v>0.1893063584</v>
      </c>
      <c r="F65" s="124">
        <v>221.0</v>
      </c>
      <c r="G65" s="124">
        <v>66.0</v>
      </c>
      <c r="H65" s="124">
        <v>287.0</v>
      </c>
      <c r="I65" s="91">
        <f t="shared" si="3"/>
        <v>0.1530666667</v>
      </c>
      <c r="J65" s="124">
        <v>119.0</v>
      </c>
      <c r="K65" s="124">
        <v>83.0</v>
      </c>
      <c r="L65" s="124">
        <v>202.0</v>
      </c>
      <c r="M65" s="91">
        <f t="shared" si="1"/>
        <v>0.1508588499</v>
      </c>
      <c r="N65" s="124">
        <v>620.0</v>
      </c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85"/>
      <c r="Z65" s="85"/>
    </row>
    <row r="66" ht="15.75" customHeight="1">
      <c r="A66" s="89" t="s">
        <v>78</v>
      </c>
      <c r="B66" s="124">
        <v>117.0</v>
      </c>
      <c r="C66" s="124">
        <v>19.0</v>
      </c>
      <c r="D66" s="124">
        <v>136.0</v>
      </c>
      <c r="E66" s="91">
        <f t="shared" si="2"/>
        <v>0.1965317919</v>
      </c>
      <c r="F66" s="124">
        <v>216.0</v>
      </c>
      <c r="G66" s="124">
        <v>54.0</v>
      </c>
      <c r="H66" s="124">
        <v>270.0</v>
      </c>
      <c r="I66" s="91">
        <f t="shared" si="3"/>
        <v>0.144</v>
      </c>
      <c r="J66" s="124">
        <v>132.0</v>
      </c>
      <c r="K66" s="124">
        <v>70.0</v>
      </c>
      <c r="L66" s="124">
        <v>202.0</v>
      </c>
      <c r="M66" s="91">
        <f t="shared" si="1"/>
        <v>0.1508588499</v>
      </c>
      <c r="N66" s="124">
        <v>608.0</v>
      </c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85"/>
      <c r="Z66" s="85"/>
    </row>
    <row r="67" ht="15.75" customHeight="1">
      <c r="A67" s="89" t="s">
        <v>79</v>
      </c>
      <c r="B67" s="124">
        <v>73.0</v>
      </c>
      <c r="C67" s="124">
        <v>5.0</v>
      </c>
      <c r="D67" s="124">
        <v>78.0</v>
      </c>
      <c r="E67" s="91">
        <f t="shared" si="2"/>
        <v>0.112716763</v>
      </c>
      <c r="F67" s="124">
        <v>182.0</v>
      </c>
      <c r="G67" s="124">
        <v>30.0</v>
      </c>
      <c r="H67" s="124">
        <v>212.0</v>
      </c>
      <c r="I67" s="91">
        <f t="shared" si="3"/>
        <v>0.1130666667</v>
      </c>
      <c r="J67" s="124">
        <v>111.0</v>
      </c>
      <c r="K67" s="124">
        <v>46.0</v>
      </c>
      <c r="L67" s="124">
        <v>157.0</v>
      </c>
      <c r="M67" s="91">
        <f t="shared" si="1"/>
        <v>0.1172516804</v>
      </c>
      <c r="N67" s="124">
        <v>447.0</v>
      </c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85"/>
      <c r="Z67" s="85"/>
    </row>
    <row r="68" ht="15.75" customHeight="1">
      <c r="A68" s="89" t="s">
        <v>81</v>
      </c>
      <c r="B68" s="124">
        <v>52.0</v>
      </c>
      <c r="C68" s="124">
        <v>9.0</v>
      </c>
      <c r="D68" s="124">
        <v>61.0</v>
      </c>
      <c r="E68" s="91">
        <f t="shared" si="2"/>
        <v>0.08815028902</v>
      </c>
      <c r="F68" s="124">
        <v>107.0</v>
      </c>
      <c r="G68" s="124">
        <v>32.0</v>
      </c>
      <c r="H68" s="124">
        <v>139.0</v>
      </c>
      <c r="I68" s="91">
        <f t="shared" si="3"/>
        <v>0.07413333333</v>
      </c>
      <c r="J68" s="124">
        <v>109.0</v>
      </c>
      <c r="K68" s="124">
        <v>20.0</v>
      </c>
      <c r="L68" s="124">
        <v>129.0</v>
      </c>
      <c r="M68" s="91">
        <f t="shared" si="1"/>
        <v>0.09634055265</v>
      </c>
      <c r="N68" s="124">
        <v>329.0</v>
      </c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85"/>
      <c r="Z68" s="85"/>
    </row>
    <row r="69" ht="15.75" customHeight="1">
      <c r="A69" s="89" t="s">
        <v>83</v>
      </c>
      <c r="B69" s="124">
        <v>12.0</v>
      </c>
      <c r="C69" s="124">
        <v>3.0</v>
      </c>
      <c r="D69" s="124">
        <v>15.0</v>
      </c>
      <c r="E69" s="91">
        <f t="shared" si="2"/>
        <v>0.02167630058</v>
      </c>
      <c r="F69" s="124">
        <v>14.0</v>
      </c>
      <c r="G69" s="124">
        <v>8.0</v>
      </c>
      <c r="H69" s="124">
        <v>22.0</v>
      </c>
      <c r="I69" s="91">
        <f t="shared" si="3"/>
        <v>0.01173333333</v>
      </c>
      <c r="J69" s="124">
        <v>5.0</v>
      </c>
      <c r="K69" s="124">
        <v>14.0</v>
      </c>
      <c r="L69" s="124">
        <v>19.0</v>
      </c>
      <c r="M69" s="91">
        <f t="shared" si="1"/>
        <v>0.0141896938</v>
      </c>
      <c r="N69" s="124">
        <v>56.0</v>
      </c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85"/>
      <c r="Z69" s="85"/>
    </row>
    <row r="70" ht="15.75" customHeight="1">
      <c r="A70" s="89" t="s">
        <v>115</v>
      </c>
      <c r="B70" s="124">
        <v>571.0</v>
      </c>
      <c r="C70" s="124">
        <v>121.0</v>
      </c>
      <c r="D70" s="124">
        <v>692.0</v>
      </c>
      <c r="E70" s="35"/>
      <c r="F70" s="124">
        <v>1267.0</v>
      </c>
      <c r="G70" s="124">
        <v>608.0</v>
      </c>
      <c r="H70" s="124">
        <v>1875.0</v>
      </c>
      <c r="I70" s="41"/>
      <c r="J70" s="124">
        <v>740.0</v>
      </c>
      <c r="K70" s="124">
        <v>599.0</v>
      </c>
      <c r="L70" s="124">
        <v>1339.0</v>
      </c>
      <c r="M70" s="35"/>
      <c r="N70" s="124">
        <v>3906.0</v>
      </c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85"/>
      <c r="Z70" s="85"/>
    </row>
    <row r="71" ht="15.75" customHeight="1">
      <c r="A71" s="86"/>
      <c r="B71" s="86"/>
      <c r="C71" s="86"/>
      <c r="D71" s="86"/>
      <c r="E71" s="86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85"/>
      <c r="Z71" s="85"/>
    </row>
    <row r="72" ht="15.75" customHeight="1">
      <c r="A72" s="98" t="s">
        <v>176</v>
      </c>
      <c r="B72" s="45"/>
      <c r="C72" s="45"/>
      <c r="D72" s="45"/>
      <c r="E72" s="46"/>
      <c r="F72" s="125" t="s">
        <v>177</v>
      </c>
      <c r="G72" s="86"/>
      <c r="H72" s="86"/>
      <c r="I72" s="86"/>
      <c r="J72" s="86"/>
      <c r="K72" s="125" t="s">
        <v>178</v>
      </c>
      <c r="L72" s="86"/>
      <c r="M72" s="86"/>
      <c r="N72" s="86"/>
      <c r="O72" s="86"/>
      <c r="P72" s="17"/>
      <c r="Q72" s="17"/>
      <c r="R72" s="17"/>
      <c r="S72" s="17"/>
      <c r="T72" s="17"/>
      <c r="U72" s="17"/>
      <c r="V72" s="17"/>
      <c r="W72" s="17"/>
      <c r="X72" s="17"/>
      <c r="Y72" s="85"/>
      <c r="Z72" s="85"/>
    </row>
    <row r="73" ht="15.75" customHeight="1">
      <c r="A73" s="89"/>
      <c r="B73" s="35" t="s">
        <v>66</v>
      </c>
      <c r="C73" s="35" t="s">
        <v>67</v>
      </c>
      <c r="D73" s="35" t="s">
        <v>68</v>
      </c>
      <c r="E73" s="35" t="s">
        <v>69</v>
      </c>
      <c r="F73" s="35"/>
      <c r="G73" s="35" t="s">
        <v>66</v>
      </c>
      <c r="H73" s="35" t="s">
        <v>67</v>
      </c>
      <c r="I73" s="35" t="s">
        <v>68</v>
      </c>
      <c r="J73" s="35" t="s">
        <v>69</v>
      </c>
      <c r="K73" s="35"/>
      <c r="L73" s="35" t="s">
        <v>66</v>
      </c>
      <c r="M73" s="35" t="s">
        <v>67</v>
      </c>
      <c r="N73" s="35" t="s">
        <v>68</v>
      </c>
      <c r="O73" s="35" t="s">
        <v>69</v>
      </c>
      <c r="P73" s="17"/>
      <c r="Q73" s="17"/>
      <c r="R73" s="17"/>
      <c r="S73" s="17"/>
      <c r="T73" s="17"/>
      <c r="U73" s="17"/>
      <c r="V73" s="17"/>
      <c r="W73" s="17"/>
      <c r="X73" s="17"/>
      <c r="Y73" s="85"/>
      <c r="Z73" s="85"/>
    </row>
    <row r="74" ht="15.75" customHeight="1">
      <c r="A74" s="89" t="s">
        <v>71</v>
      </c>
      <c r="B74" s="35"/>
      <c r="C74" s="35"/>
      <c r="D74" s="35"/>
      <c r="E74" s="35"/>
      <c r="F74" s="35" t="s">
        <v>71</v>
      </c>
      <c r="G74" s="17"/>
      <c r="H74" s="17"/>
      <c r="I74" s="17"/>
      <c r="J74" s="83"/>
      <c r="K74" s="35" t="s">
        <v>71</v>
      </c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85"/>
      <c r="Z74" s="85"/>
    </row>
    <row r="75" ht="15.75" customHeight="1">
      <c r="A75" s="89" t="s">
        <v>72</v>
      </c>
      <c r="B75" s="91">
        <v>0.001445086705202312</v>
      </c>
      <c r="C75" s="91">
        <v>0.0010666666666666667</v>
      </c>
      <c r="D75" s="91">
        <v>7.468259895444362E-4</v>
      </c>
      <c r="E75" s="91">
        <v>0.0010240655401945725</v>
      </c>
      <c r="F75" s="35" t="s">
        <v>72</v>
      </c>
      <c r="G75" s="126">
        <f>B59/571</f>
        <v>0</v>
      </c>
      <c r="H75" s="126">
        <f>F59/1267</f>
        <v>0</v>
      </c>
      <c r="I75" s="126">
        <f>J59/740</f>
        <v>0</v>
      </c>
      <c r="J75" s="127">
        <f>(B59+F59+J59)/(571+1267+740)</f>
        <v>0</v>
      </c>
      <c r="K75" s="35" t="s">
        <v>72</v>
      </c>
      <c r="L75" s="126">
        <f>C59/121</f>
        <v>0.00826446281</v>
      </c>
      <c r="M75" s="126">
        <f>G59/608</f>
        <v>0.003289473684</v>
      </c>
      <c r="N75" s="126">
        <f>K59/599</f>
        <v>0.001669449082</v>
      </c>
      <c r="O75" s="126">
        <f>(C59+G59+K59)/(121+608+599)</f>
        <v>0.003012048193</v>
      </c>
      <c r="P75" s="17"/>
      <c r="Q75" s="17"/>
      <c r="R75" s="17"/>
      <c r="S75" s="17"/>
      <c r="T75" s="17"/>
      <c r="U75" s="17"/>
      <c r="V75" s="17"/>
      <c r="W75" s="17"/>
      <c r="X75" s="17"/>
      <c r="Y75" s="85"/>
      <c r="Z75" s="85"/>
    </row>
    <row r="76" ht="15.75" customHeight="1">
      <c r="A76" s="89" t="s">
        <v>73</v>
      </c>
      <c r="B76" s="91">
        <v>0.024566473988439308</v>
      </c>
      <c r="C76" s="91">
        <v>0.0496</v>
      </c>
      <c r="D76" s="91">
        <v>0.04555638536221061</v>
      </c>
      <c r="E76" s="91">
        <v>0.04377880184331797</v>
      </c>
      <c r="F76" s="35" t="s">
        <v>73</v>
      </c>
      <c r="G76" s="126">
        <f t="shared" ref="G76:G84" si="4">B61/571</f>
        <v>0.01401050788</v>
      </c>
      <c r="H76" s="126">
        <f t="shared" ref="H76:H84" si="5">F61/1267</f>
        <v>0.0228887135</v>
      </c>
      <c r="I76" s="126">
        <f t="shared" ref="I76:I84" si="6">J61/740</f>
        <v>0.01216216216</v>
      </c>
      <c r="J76" s="127">
        <f t="shared" ref="J76:J84" si="7">(B61+F61+J61)/(571+1267+740)</f>
        <v>0.01784328937</v>
      </c>
      <c r="K76" s="35" t="s">
        <v>73</v>
      </c>
      <c r="L76" s="126">
        <f t="shared" ref="L76:L84" si="8">C61/121</f>
        <v>0.07438016529</v>
      </c>
      <c r="M76" s="126">
        <f t="shared" ref="M76:M84" si="9">G61/608</f>
        <v>0.1052631579</v>
      </c>
      <c r="N76" s="126">
        <f t="shared" ref="N76:N84" si="10">K61/599</f>
        <v>0.08681135225</v>
      </c>
      <c r="O76" s="126">
        <f t="shared" ref="O76:O84" si="11">(C61+G61+K61)/(121+608+599)</f>
        <v>0.09412650602</v>
      </c>
      <c r="P76" s="17"/>
      <c r="Q76" s="17"/>
      <c r="R76" s="17"/>
      <c r="S76" s="17"/>
      <c r="T76" s="17"/>
      <c r="U76" s="17"/>
      <c r="V76" s="17"/>
      <c r="W76" s="17"/>
      <c r="X76" s="17"/>
      <c r="Y76" s="85"/>
      <c r="Z76" s="85"/>
    </row>
    <row r="77" ht="15.75" customHeight="1">
      <c r="A77" s="89" t="s">
        <v>74</v>
      </c>
      <c r="B77" s="91">
        <v>0.06791907514450866</v>
      </c>
      <c r="C77" s="91">
        <v>0.1024</v>
      </c>
      <c r="D77" s="91">
        <v>0.1239731142643764</v>
      </c>
      <c r="E77" s="91">
        <v>0.10368663594470046</v>
      </c>
      <c r="F77" s="35" t="s">
        <v>74</v>
      </c>
      <c r="G77" s="126">
        <f t="shared" si="4"/>
        <v>0.05429071804</v>
      </c>
      <c r="H77" s="126">
        <f t="shared" si="5"/>
        <v>0.06471981058</v>
      </c>
      <c r="I77" s="126">
        <f t="shared" si="6"/>
        <v>0.05540540541</v>
      </c>
      <c r="J77" s="127">
        <f t="shared" si="7"/>
        <v>0.05973622964</v>
      </c>
      <c r="K77" s="35" t="s">
        <v>74</v>
      </c>
      <c r="L77" s="126">
        <f t="shared" si="8"/>
        <v>0.132231405</v>
      </c>
      <c r="M77" s="126">
        <f t="shared" si="9"/>
        <v>0.1809210526</v>
      </c>
      <c r="N77" s="126">
        <f t="shared" si="10"/>
        <v>0.2086811352</v>
      </c>
      <c r="O77" s="126">
        <f t="shared" si="11"/>
        <v>0.1890060241</v>
      </c>
      <c r="P77" s="17"/>
      <c r="Q77" s="17"/>
      <c r="R77" s="17"/>
      <c r="S77" s="17"/>
      <c r="T77" s="17"/>
      <c r="U77" s="17"/>
      <c r="V77" s="17"/>
      <c r="W77" s="17"/>
      <c r="X77" s="17"/>
      <c r="Y77" s="85"/>
      <c r="Z77" s="85"/>
    </row>
    <row r="78" ht="15.75" customHeight="1">
      <c r="A78" s="89" t="s">
        <v>75</v>
      </c>
      <c r="B78" s="91">
        <v>0.1199421965317919</v>
      </c>
      <c r="C78" s="91">
        <v>0.17066666666666666</v>
      </c>
      <c r="D78" s="91">
        <v>0.13890963405526513</v>
      </c>
      <c r="E78" s="91">
        <v>0.15079365079365079</v>
      </c>
      <c r="F78" s="35" t="s">
        <v>75</v>
      </c>
      <c r="G78" s="126">
        <f t="shared" si="4"/>
        <v>0.112084063</v>
      </c>
      <c r="H78" s="126">
        <f t="shared" si="5"/>
        <v>0.1460142068</v>
      </c>
      <c r="I78" s="126">
        <f t="shared" si="6"/>
        <v>0.1189189189</v>
      </c>
      <c r="J78" s="127">
        <f t="shared" si="7"/>
        <v>0.1307214895</v>
      </c>
      <c r="K78" s="35" t="s">
        <v>75</v>
      </c>
      <c r="L78" s="126">
        <f t="shared" si="8"/>
        <v>0.1570247934</v>
      </c>
      <c r="M78" s="126">
        <f t="shared" si="9"/>
        <v>0.2220394737</v>
      </c>
      <c r="N78" s="126">
        <f t="shared" si="10"/>
        <v>0.16360601</v>
      </c>
      <c r="O78" s="126">
        <f t="shared" si="11"/>
        <v>0.1897590361</v>
      </c>
      <c r="P78" s="17"/>
      <c r="Q78" s="17"/>
      <c r="R78" s="17"/>
      <c r="S78" s="17"/>
      <c r="T78" s="17"/>
      <c r="U78" s="17"/>
      <c r="V78" s="17"/>
      <c r="W78" s="17"/>
      <c r="X78" s="17"/>
      <c r="Y78" s="85"/>
      <c r="Z78" s="85"/>
    </row>
    <row r="79" ht="15.75" customHeight="1">
      <c r="A79" s="89" t="s">
        <v>76</v>
      </c>
      <c r="B79" s="91">
        <v>0.17630057803468208</v>
      </c>
      <c r="C79" s="91">
        <v>0.17866666666666667</v>
      </c>
      <c r="D79" s="91">
        <v>0.16056758775205376</v>
      </c>
      <c r="E79" s="91">
        <v>0.17204301075268819</v>
      </c>
      <c r="F79" s="35" t="s">
        <v>76</v>
      </c>
      <c r="G79" s="126">
        <f t="shared" si="4"/>
        <v>0.180385289</v>
      </c>
      <c r="H79" s="126">
        <f t="shared" si="5"/>
        <v>0.182320442</v>
      </c>
      <c r="I79" s="126">
        <f t="shared" si="6"/>
        <v>0.1702702703</v>
      </c>
      <c r="J79" s="127">
        <f t="shared" si="7"/>
        <v>0.1784328937</v>
      </c>
      <c r="K79" s="35" t="s">
        <v>76</v>
      </c>
      <c r="L79" s="126">
        <f t="shared" si="8"/>
        <v>0.1570247934</v>
      </c>
      <c r="M79" s="126">
        <f t="shared" si="9"/>
        <v>0.1710526316</v>
      </c>
      <c r="N79" s="126">
        <f t="shared" si="10"/>
        <v>0.1485809683</v>
      </c>
      <c r="O79" s="126">
        <f t="shared" si="11"/>
        <v>0.1596385542</v>
      </c>
      <c r="P79" s="17"/>
      <c r="Q79" s="17"/>
      <c r="R79" s="17"/>
      <c r="S79" s="17"/>
      <c r="T79" s="17"/>
      <c r="U79" s="17"/>
      <c r="V79" s="17"/>
      <c r="W79" s="17"/>
      <c r="X79" s="17"/>
      <c r="Y79" s="85"/>
      <c r="Z79" s="85"/>
    </row>
    <row r="80" ht="15.75" customHeight="1">
      <c r="A80" s="89" t="s">
        <v>77</v>
      </c>
      <c r="B80" s="91">
        <v>0.1893063583815029</v>
      </c>
      <c r="C80" s="91">
        <v>0.15306666666666666</v>
      </c>
      <c r="D80" s="91">
        <v>0.1508588498879761</v>
      </c>
      <c r="E80" s="91">
        <v>0.15873015873015872</v>
      </c>
      <c r="F80" s="35" t="s">
        <v>77</v>
      </c>
      <c r="G80" s="126">
        <f t="shared" si="4"/>
        <v>0.1943957968</v>
      </c>
      <c r="H80" s="126">
        <f t="shared" si="5"/>
        <v>0.1744277822</v>
      </c>
      <c r="I80" s="126">
        <f t="shared" si="6"/>
        <v>0.1608108108</v>
      </c>
      <c r="J80" s="127">
        <f t="shared" si="7"/>
        <v>0.1749418154</v>
      </c>
      <c r="K80" s="35" t="s">
        <v>77</v>
      </c>
      <c r="L80" s="126">
        <f t="shared" si="8"/>
        <v>0.1652892562</v>
      </c>
      <c r="M80" s="126">
        <f t="shared" si="9"/>
        <v>0.1085526316</v>
      </c>
      <c r="N80" s="126">
        <f t="shared" si="10"/>
        <v>0.1385642738</v>
      </c>
      <c r="O80" s="126">
        <f t="shared" si="11"/>
        <v>0.1272590361</v>
      </c>
      <c r="P80" s="17"/>
      <c r="Q80" s="17"/>
      <c r="R80" s="17"/>
      <c r="S80" s="17"/>
      <c r="T80" s="17"/>
      <c r="U80" s="17"/>
      <c r="V80" s="17"/>
      <c r="W80" s="17"/>
      <c r="X80" s="17"/>
      <c r="Y80" s="85"/>
      <c r="Z80" s="85"/>
    </row>
    <row r="81" ht="15.75" customHeight="1">
      <c r="A81" s="89" t="s">
        <v>78</v>
      </c>
      <c r="B81" s="91">
        <v>0.19653179190751446</v>
      </c>
      <c r="C81" s="91">
        <v>0.144</v>
      </c>
      <c r="D81" s="91">
        <v>0.1508588498879761</v>
      </c>
      <c r="E81" s="91">
        <v>0.15565796210957503</v>
      </c>
      <c r="F81" s="35" t="s">
        <v>78</v>
      </c>
      <c r="G81" s="126">
        <f t="shared" si="4"/>
        <v>0.2049036778</v>
      </c>
      <c r="H81" s="126">
        <f t="shared" si="5"/>
        <v>0.1704814522</v>
      </c>
      <c r="I81" s="126">
        <f t="shared" si="6"/>
        <v>0.1783783784</v>
      </c>
      <c r="J81" s="127">
        <f t="shared" si="7"/>
        <v>0.1803723817</v>
      </c>
      <c r="K81" s="35" t="s">
        <v>78</v>
      </c>
      <c r="L81" s="126">
        <f t="shared" si="8"/>
        <v>0.1570247934</v>
      </c>
      <c r="M81" s="126">
        <f t="shared" si="9"/>
        <v>0.08881578947</v>
      </c>
      <c r="N81" s="126">
        <f t="shared" si="10"/>
        <v>0.1168614357</v>
      </c>
      <c r="O81" s="126">
        <f t="shared" si="11"/>
        <v>0.1076807229</v>
      </c>
      <c r="P81" s="17"/>
      <c r="Q81" s="17"/>
      <c r="R81" s="17"/>
      <c r="S81" s="17"/>
      <c r="T81" s="17"/>
      <c r="U81" s="17"/>
      <c r="V81" s="17"/>
      <c r="W81" s="17"/>
      <c r="X81" s="17"/>
      <c r="Y81" s="85"/>
      <c r="Z81" s="85"/>
    </row>
    <row r="82" ht="15.75" customHeight="1">
      <c r="A82" s="89" t="s">
        <v>79</v>
      </c>
      <c r="B82" s="91">
        <v>0.11271676300578035</v>
      </c>
      <c r="C82" s="91">
        <v>0.11306666666666666</v>
      </c>
      <c r="D82" s="91">
        <v>0.11725168035847648</v>
      </c>
      <c r="E82" s="91">
        <v>0.11443932411674347</v>
      </c>
      <c r="F82" s="35" t="s">
        <v>79</v>
      </c>
      <c r="G82" s="126">
        <f t="shared" si="4"/>
        <v>0.1278458844</v>
      </c>
      <c r="H82" s="126">
        <f t="shared" si="5"/>
        <v>0.1436464088</v>
      </c>
      <c r="I82" s="126">
        <f t="shared" si="6"/>
        <v>0.15</v>
      </c>
      <c r="J82" s="127">
        <f t="shared" si="7"/>
        <v>0.1419705198</v>
      </c>
      <c r="K82" s="35" t="s">
        <v>79</v>
      </c>
      <c r="L82" s="126">
        <f t="shared" si="8"/>
        <v>0.04132231405</v>
      </c>
      <c r="M82" s="126">
        <f t="shared" si="9"/>
        <v>0.04934210526</v>
      </c>
      <c r="N82" s="126">
        <f t="shared" si="10"/>
        <v>0.07679465776</v>
      </c>
      <c r="O82" s="126">
        <f t="shared" si="11"/>
        <v>0.0609939759</v>
      </c>
      <c r="P82" s="17"/>
      <c r="Q82" s="17"/>
      <c r="R82" s="17"/>
      <c r="S82" s="17"/>
      <c r="T82" s="17"/>
      <c r="U82" s="17"/>
      <c r="V82" s="17"/>
      <c r="W82" s="17"/>
      <c r="X82" s="17"/>
      <c r="Y82" s="85"/>
      <c r="Z82" s="85"/>
    </row>
    <row r="83" ht="15.75" customHeight="1">
      <c r="A83" s="89" t="s">
        <v>81</v>
      </c>
      <c r="B83" s="91">
        <v>0.08815028901734104</v>
      </c>
      <c r="C83" s="91">
        <v>0.07413333333333333</v>
      </c>
      <c r="D83" s="91">
        <v>0.09634055265123226</v>
      </c>
      <c r="E83" s="91">
        <v>0.08422939068100359</v>
      </c>
      <c r="F83" s="35" t="s">
        <v>81</v>
      </c>
      <c r="G83" s="126">
        <f t="shared" si="4"/>
        <v>0.09106830123</v>
      </c>
      <c r="H83" s="126">
        <f t="shared" si="5"/>
        <v>0.08445146014</v>
      </c>
      <c r="I83" s="126">
        <f t="shared" si="6"/>
        <v>0.1472972973</v>
      </c>
      <c r="J83" s="127">
        <f t="shared" si="7"/>
        <v>0.1039565555</v>
      </c>
      <c r="K83" s="35" t="s">
        <v>81</v>
      </c>
      <c r="L83" s="126">
        <f t="shared" si="8"/>
        <v>0.07438016529</v>
      </c>
      <c r="M83" s="126">
        <f t="shared" si="9"/>
        <v>0.05263157895</v>
      </c>
      <c r="N83" s="126">
        <f t="shared" si="10"/>
        <v>0.03338898164</v>
      </c>
      <c r="O83" s="126">
        <f t="shared" si="11"/>
        <v>0.04593373494</v>
      </c>
      <c r="P83" s="17"/>
      <c r="Q83" s="17"/>
      <c r="R83" s="17"/>
      <c r="S83" s="17"/>
      <c r="T83" s="17"/>
      <c r="U83" s="17"/>
      <c r="V83" s="17"/>
      <c r="W83" s="17"/>
      <c r="X83" s="17"/>
      <c r="Y83" s="85"/>
      <c r="Z83" s="85"/>
    </row>
    <row r="84" ht="15.75" customHeight="1">
      <c r="A84" s="89" t="s">
        <v>83</v>
      </c>
      <c r="B84" s="91">
        <v>0.02167630057803468</v>
      </c>
      <c r="C84" s="91">
        <v>0.011733333333333333</v>
      </c>
      <c r="D84" s="91">
        <v>0.014189693801344288</v>
      </c>
      <c r="E84" s="91">
        <v>0.014336917562724014</v>
      </c>
      <c r="F84" s="35" t="s">
        <v>83</v>
      </c>
      <c r="G84" s="126">
        <f t="shared" si="4"/>
        <v>0.02101576182</v>
      </c>
      <c r="H84" s="126">
        <f t="shared" si="5"/>
        <v>0.01104972376</v>
      </c>
      <c r="I84" s="126">
        <f t="shared" si="6"/>
        <v>0.006756756757</v>
      </c>
      <c r="J84" s="127">
        <f t="shared" si="7"/>
        <v>0.01202482545</v>
      </c>
      <c r="K84" s="35" t="s">
        <v>83</v>
      </c>
      <c r="L84" s="126">
        <f t="shared" si="8"/>
        <v>0.02479338843</v>
      </c>
      <c r="M84" s="126">
        <f t="shared" si="9"/>
        <v>0.01315789474</v>
      </c>
      <c r="N84" s="126">
        <f t="shared" si="10"/>
        <v>0.02337228715</v>
      </c>
      <c r="O84" s="126">
        <f t="shared" si="11"/>
        <v>0.0188253012</v>
      </c>
      <c r="P84" s="17"/>
      <c r="Q84" s="17"/>
      <c r="R84" s="17"/>
      <c r="S84" s="17"/>
      <c r="T84" s="17"/>
      <c r="U84" s="17"/>
      <c r="V84" s="17"/>
      <c r="W84" s="17"/>
      <c r="X84" s="17"/>
      <c r="Y84" s="85"/>
      <c r="Z84" s="85"/>
    </row>
    <row r="85" ht="15.75" customHeight="1">
      <c r="A85" s="89" t="s">
        <v>85</v>
      </c>
      <c r="B85" s="91">
        <v>0.001445086705202312</v>
      </c>
      <c r="C85" s="91">
        <v>0.0016</v>
      </c>
      <c r="D85" s="91">
        <v>7.468259895444362E-4</v>
      </c>
      <c r="E85" s="91">
        <v>0.0012800819252432156</v>
      </c>
      <c r="F85" s="35" t="s">
        <v>85</v>
      </c>
      <c r="G85" s="126">
        <f>B60/571</f>
        <v>0</v>
      </c>
      <c r="H85" s="126">
        <f>F60/1267</f>
        <v>0</v>
      </c>
      <c r="I85" s="126">
        <f>J60/740</f>
        <v>0</v>
      </c>
      <c r="J85" s="127">
        <f>(B60+F60+J60)/(571+1267+740)</f>
        <v>0</v>
      </c>
      <c r="K85" s="35" t="s">
        <v>85</v>
      </c>
      <c r="L85" s="126">
        <f>C60/121</f>
        <v>0.00826446281</v>
      </c>
      <c r="M85" s="126">
        <f>G60/608</f>
        <v>0.004934210526</v>
      </c>
      <c r="N85" s="126">
        <f>K60/599</f>
        <v>0.001669449082</v>
      </c>
      <c r="O85" s="126">
        <f>(C60+G60+K60)/(121+608+599)</f>
        <v>0.003765060241</v>
      </c>
      <c r="P85" s="17"/>
      <c r="Q85" s="17"/>
      <c r="R85" s="17"/>
      <c r="S85" s="17"/>
      <c r="T85" s="17"/>
      <c r="U85" s="17"/>
      <c r="V85" s="17"/>
      <c r="W85" s="17"/>
      <c r="X85" s="17"/>
      <c r="Y85" s="85"/>
      <c r="Z85" s="85"/>
    </row>
    <row r="86" ht="15.75" customHeight="1">
      <c r="A86" s="98" t="s">
        <v>100</v>
      </c>
      <c r="B86" s="45"/>
      <c r="C86" s="45"/>
      <c r="D86" s="45"/>
      <c r="E86" s="46"/>
      <c r="F86" s="17"/>
      <c r="G86" s="17"/>
      <c r="H86" s="17"/>
      <c r="I86" s="99"/>
      <c r="J86" s="99"/>
      <c r="K86" s="99"/>
      <c r="L86" s="99"/>
      <c r="M86" s="99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85"/>
      <c r="Z86" s="85"/>
    </row>
    <row r="87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85"/>
      <c r="Z87" s="85"/>
    </row>
    <row r="88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85"/>
      <c r="Z88" s="85"/>
    </row>
    <row r="89" ht="15.75" customHeight="1">
      <c r="A89" s="128" t="s">
        <v>126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85"/>
      <c r="Z89" s="85"/>
    </row>
    <row r="90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85"/>
      <c r="Z90" s="85"/>
    </row>
    <row r="91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85"/>
      <c r="Z91" s="85"/>
    </row>
    <row r="92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85"/>
      <c r="Z92" s="85"/>
    </row>
    <row r="93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85"/>
      <c r="Z93" s="85"/>
    </row>
    <row r="94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85"/>
      <c r="Z94" s="85"/>
    </row>
    <row r="95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85"/>
      <c r="Z95" s="85"/>
    </row>
    <row r="96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85"/>
      <c r="Z96" s="85"/>
    </row>
    <row r="97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85"/>
      <c r="Z97" s="85"/>
    </row>
    <row r="98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85"/>
      <c r="Z98" s="85"/>
    </row>
    <row r="99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85"/>
      <c r="Z99" s="85"/>
    </row>
    <row r="100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85"/>
      <c r="Z100" s="85"/>
    </row>
    <row r="101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85"/>
      <c r="Z101" s="85"/>
    </row>
    <row r="102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85"/>
      <c r="Z102" s="85"/>
    </row>
    <row r="103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85"/>
      <c r="Z103" s="85"/>
    </row>
    <row r="104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85"/>
      <c r="Z104" s="85"/>
    </row>
    <row r="105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85"/>
      <c r="Z105" s="85"/>
    </row>
    <row r="106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85"/>
      <c r="Z106" s="85"/>
    </row>
    <row r="107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85"/>
      <c r="Z107" s="85"/>
    </row>
    <row r="108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85"/>
      <c r="Z108" s="85"/>
    </row>
    <row r="109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85"/>
      <c r="Z109" s="85"/>
    </row>
    <row r="110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85"/>
      <c r="Z110" s="85"/>
    </row>
    <row r="111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85"/>
      <c r="Z111" s="85"/>
    </row>
    <row r="112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85"/>
      <c r="Z112" s="85"/>
    </row>
    <row r="113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85"/>
      <c r="Z113" s="85"/>
    </row>
    <row r="114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85"/>
      <c r="Z114" s="85"/>
    </row>
    <row r="115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85"/>
      <c r="Z115" s="85"/>
    </row>
    <row r="116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85"/>
      <c r="Z116" s="85"/>
    </row>
    <row r="117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85"/>
      <c r="Z117" s="85"/>
    </row>
    <row r="118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85"/>
      <c r="Z118" s="85"/>
    </row>
    <row r="119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85"/>
      <c r="Z119" s="85"/>
    </row>
    <row r="120" ht="15.75" customHeight="1">
      <c r="A120" s="86"/>
      <c r="B120" s="86"/>
      <c r="C120" s="86"/>
      <c r="D120" s="86"/>
      <c r="E120" s="86"/>
      <c r="F120" s="86"/>
      <c r="G120" s="86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85"/>
      <c r="Z120" s="85"/>
    </row>
    <row r="121" ht="15.75" customHeight="1">
      <c r="A121" s="98" t="s">
        <v>179</v>
      </c>
      <c r="B121" s="45"/>
      <c r="C121" s="45"/>
      <c r="D121" s="45"/>
      <c r="E121" s="45"/>
      <c r="F121" s="45"/>
      <c r="G121" s="46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85"/>
      <c r="Z121" s="85"/>
    </row>
    <row r="122" ht="15.75" customHeight="1">
      <c r="A122" s="89"/>
      <c r="B122" s="129"/>
      <c r="C122" s="46"/>
      <c r="D122" s="129"/>
      <c r="E122" s="46"/>
      <c r="F122" s="129"/>
      <c r="G122" s="46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85"/>
      <c r="Z122" s="85"/>
    </row>
    <row r="123" ht="15.75" customHeight="1">
      <c r="A123" s="89" t="s">
        <v>106</v>
      </c>
      <c r="B123" s="35" t="s">
        <v>180</v>
      </c>
      <c r="C123" s="35" t="s">
        <v>181</v>
      </c>
      <c r="D123" s="35" t="s">
        <v>182</v>
      </c>
      <c r="E123" s="35" t="s">
        <v>183</v>
      </c>
      <c r="F123" s="35" t="s">
        <v>184</v>
      </c>
      <c r="G123" s="87" t="s">
        <v>185</v>
      </c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85"/>
      <c r="Z123" s="85"/>
    </row>
    <row r="124" ht="15.75" customHeight="1">
      <c r="A124" s="89" t="s">
        <v>108</v>
      </c>
      <c r="B124" s="91">
        <v>0.24518388791593695</v>
      </c>
      <c r="C124" s="91">
        <v>0.26361483820047354</v>
      </c>
      <c r="D124" s="91">
        <v>0.34594594594594597</v>
      </c>
      <c r="E124" s="91">
        <v>0.36363636363636365</v>
      </c>
      <c r="F124" s="91">
        <v>0.35855263157894735</v>
      </c>
      <c r="G124" s="91">
        <v>0.4023372287145242</v>
      </c>
      <c r="H124" s="17"/>
      <c r="I124" s="17"/>
      <c r="J124" s="17"/>
      <c r="K124" s="17"/>
      <c r="L124" s="17"/>
      <c r="M124" s="17"/>
      <c r="N124" s="17"/>
      <c r="O124" s="17"/>
      <c r="P124" s="17"/>
      <c r="Q124" s="130">
        <v>1233.0</v>
      </c>
      <c r="R124" s="17"/>
      <c r="S124" s="17"/>
      <c r="T124" s="17"/>
      <c r="U124" s="17"/>
      <c r="V124" s="17"/>
      <c r="W124" s="17"/>
      <c r="X124" s="17"/>
      <c r="Y124" s="85"/>
      <c r="Z124" s="85"/>
    </row>
    <row r="125" ht="15.75" customHeight="1">
      <c r="A125" s="89" t="s">
        <v>109</v>
      </c>
      <c r="B125" s="91">
        <v>0.318739054290718</v>
      </c>
      <c r="C125" s="91">
        <v>0.2509865824782952</v>
      </c>
      <c r="D125" s="91">
        <v>0.31486486486486487</v>
      </c>
      <c r="E125" s="91">
        <v>0.36363636363636365</v>
      </c>
      <c r="F125" s="91">
        <v>0.34868421052631576</v>
      </c>
      <c r="G125" s="91">
        <v>0.3639398998330551</v>
      </c>
      <c r="H125" s="17"/>
      <c r="I125" s="17"/>
      <c r="J125" s="17"/>
      <c r="K125" s="17"/>
      <c r="L125" s="17"/>
      <c r="M125" s="17"/>
      <c r="N125" s="17"/>
      <c r="O125" s="17"/>
      <c r="P125" s="17"/>
      <c r="Q125" s="130">
        <v>1207.0</v>
      </c>
      <c r="R125" s="17"/>
      <c r="S125" s="17"/>
      <c r="T125" s="17"/>
      <c r="U125" s="17"/>
      <c r="V125" s="17"/>
      <c r="W125" s="17"/>
      <c r="X125" s="17"/>
      <c r="Y125" s="85"/>
      <c r="Z125" s="85"/>
    </row>
    <row r="126" ht="15.75" customHeight="1">
      <c r="A126" s="89" t="s">
        <v>110</v>
      </c>
      <c r="B126" s="91">
        <v>0.1978984238178634</v>
      </c>
      <c r="C126" s="91">
        <v>0.13891081294396213</v>
      </c>
      <c r="D126" s="91">
        <v>0.10945945945945947</v>
      </c>
      <c r="E126" s="91">
        <v>0.11570247933884298</v>
      </c>
      <c r="F126" s="91">
        <v>0.11019736842105263</v>
      </c>
      <c r="G126" s="91">
        <v>0.1285475792988314</v>
      </c>
      <c r="H126" s="17"/>
      <c r="I126" s="17"/>
      <c r="J126" s="17"/>
      <c r="K126" s="17"/>
      <c r="L126" s="17"/>
      <c r="M126" s="17"/>
      <c r="N126" s="17"/>
      <c r="O126" s="17"/>
      <c r="P126" s="17"/>
      <c r="Q126" s="130">
        <v>528.0</v>
      </c>
      <c r="R126" s="17"/>
      <c r="S126" s="17"/>
      <c r="T126" s="17"/>
      <c r="U126" s="17"/>
      <c r="V126" s="17"/>
      <c r="W126" s="17"/>
      <c r="X126" s="17"/>
      <c r="Y126" s="85"/>
      <c r="Z126" s="85"/>
    </row>
    <row r="127" ht="15.75" customHeight="1">
      <c r="A127" s="89" t="s">
        <v>111</v>
      </c>
      <c r="B127" s="91">
        <v>0.2381786339754816</v>
      </c>
      <c r="C127" s="91">
        <v>0.34648776637726914</v>
      </c>
      <c r="D127" s="91">
        <v>0.22972972972972974</v>
      </c>
      <c r="E127" s="91">
        <v>0.15702479338842976</v>
      </c>
      <c r="F127" s="91">
        <v>0.1825657894736842</v>
      </c>
      <c r="G127" s="91">
        <v>0.10517529215358931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130">
        <v>938.0</v>
      </c>
      <c r="R127" s="17"/>
      <c r="S127" s="17"/>
      <c r="T127" s="17"/>
      <c r="U127" s="17"/>
      <c r="V127" s="17"/>
      <c r="W127" s="17"/>
      <c r="X127" s="17"/>
      <c r="Y127" s="85"/>
      <c r="Z127" s="85"/>
    </row>
    <row r="128" ht="15.75" customHeight="1">
      <c r="A128" s="129"/>
      <c r="B128" s="45"/>
      <c r="C128" s="45"/>
      <c r="D128" s="45"/>
      <c r="E128" s="45"/>
      <c r="F128" s="45"/>
      <c r="G128" s="46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85"/>
      <c r="Z128" s="85"/>
    </row>
    <row r="129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85"/>
      <c r="Z129" s="85"/>
    </row>
    <row r="130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85"/>
      <c r="Z130" s="85"/>
    </row>
    <row r="131" ht="15.75" customHeight="1">
      <c r="A131" s="131" t="s">
        <v>129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85"/>
      <c r="Z131" s="85"/>
    </row>
    <row r="132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85"/>
      <c r="Z132" s="85"/>
    </row>
    <row r="133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85"/>
      <c r="Z133" s="85"/>
    </row>
    <row r="134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85"/>
      <c r="Z134" s="85"/>
    </row>
    <row r="135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85"/>
      <c r="Z135" s="85"/>
    </row>
    <row r="136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85"/>
      <c r="Z136" s="85"/>
    </row>
    <row r="137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85"/>
      <c r="Z137" s="85"/>
    </row>
    <row r="138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85"/>
      <c r="Z138" s="85"/>
    </row>
    <row r="139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85"/>
      <c r="Z139" s="85"/>
    </row>
    <row r="140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85"/>
      <c r="Z140" s="85"/>
    </row>
    <row r="141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85"/>
      <c r="Z141" s="85"/>
    </row>
    <row r="142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85"/>
      <c r="Z142" s="85"/>
    </row>
    <row r="143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85"/>
      <c r="Z143" s="85"/>
    </row>
    <row r="144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85"/>
      <c r="Z144" s="85"/>
    </row>
    <row r="145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85"/>
      <c r="Z145" s="85"/>
    </row>
    <row r="146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85"/>
      <c r="Z146" s="85"/>
    </row>
    <row r="147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85"/>
      <c r="Z147" s="85"/>
    </row>
    <row r="148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85"/>
      <c r="Z148" s="85"/>
    </row>
    <row r="149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85"/>
      <c r="Z149" s="85"/>
    </row>
    <row r="150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85"/>
      <c r="Z150" s="85"/>
    </row>
    <row r="151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85"/>
      <c r="Z151" s="85"/>
    </row>
    <row r="152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85"/>
      <c r="Z152" s="85"/>
    </row>
    <row r="153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85"/>
      <c r="Z153" s="85"/>
    </row>
    <row r="154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85"/>
      <c r="Z154" s="85"/>
    </row>
    <row r="155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85"/>
      <c r="Z155" s="85"/>
    </row>
    <row r="156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85"/>
      <c r="Z156" s="85"/>
    </row>
    <row r="157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85"/>
      <c r="Z157" s="85"/>
    </row>
    <row r="158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85"/>
      <c r="Z158" s="85"/>
    </row>
    <row r="159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85"/>
      <c r="Z159" s="85"/>
    </row>
    <row r="160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85"/>
      <c r="Z160" s="85"/>
    </row>
    <row r="161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85"/>
      <c r="Z161" s="85"/>
    </row>
    <row r="162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85"/>
      <c r="Z162" s="85"/>
    </row>
    <row r="163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85"/>
      <c r="Z163" s="85"/>
    </row>
    <row r="164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85"/>
      <c r="Z164" s="85"/>
    </row>
    <row r="165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85"/>
      <c r="Z165" s="85"/>
    </row>
    <row r="166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85"/>
      <c r="Z166" s="85"/>
    </row>
    <row r="167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85"/>
      <c r="Z167" s="85"/>
    </row>
    <row r="168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85"/>
      <c r="Z168" s="85"/>
    </row>
    <row r="169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85"/>
      <c r="Z169" s="85"/>
    </row>
    <row r="170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85"/>
      <c r="Z170" s="85"/>
    </row>
    <row r="171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85"/>
      <c r="Z171" s="85"/>
    </row>
    <row r="172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85"/>
      <c r="Z172" s="85"/>
    </row>
    <row r="173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85"/>
      <c r="Z173" s="85"/>
    </row>
    <row r="174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85"/>
      <c r="Z174" s="85"/>
    </row>
    <row r="175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85"/>
      <c r="Z175" s="85"/>
    </row>
    <row r="176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85"/>
      <c r="Z176" s="85"/>
    </row>
    <row r="177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85"/>
      <c r="Z177" s="85"/>
    </row>
    <row r="178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85"/>
      <c r="Z178" s="85"/>
    </row>
    <row r="179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85"/>
      <c r="Z179" s="85"/>
    </row>
    <row r="180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85"/>
      <c r="Z180" s="85"/>
    </row>
    <row r="181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85"/>
      <c r="Z181" s="85"/>
    </row>
    <row r="182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85"/>
      <c r="Z182" s="85"/>
    </row>
    <row r="183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85"/>
      <c r="Z183" s="85"/>
    </row>
    <row r="184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85"/>
      <c r="Z184" s="85"/>
    </row>
    <row r="185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85"/>
      <c r="Z185" s="85"/>
    </row>
    <row r="186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85"/>
      <c r="Z186" s="85"/>
    </row>
    <row r="187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85"/>
      <c r="Z187" s="85"/>
    </row>
    <row r="188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85"/>
      <c r="Z188" s="85"/>
    </row>
    <row r="189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85"/>
      <c r="Z189" s="85"/>
    </row>
    <row r="190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85"/>
      <c r="Z190" s="85"/>
    </row>
    <row r="191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85"/>
      <c r="Z191" s="85"/>
    </row>
    <row r="192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85"/>
      <c r="Z192" s="85"/>
    </row>
    <row r="193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85"/>
      <c r="Z193" s="85"/>
    </row>
    <row r="194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85"/>
      <c r="Z194" s="85"/>
    </row>
    <row r="195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85"/>
      <c r="Z195" s="85"/>
    </row>
    <row r="196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85"/>
      <c r="Z196" s="85"/>
    </row>
    <row r="197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85"/>
      <c r="Z197" s="85"/>
    </row>
    <row r="198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85"/>
      <c r="Z198" s="85"/>
    </row>
    <row r="199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85"/>
      <c r="Z199" s="85"/>
    </row>
    <row r="200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85"/>
      <c r="Z200" s="85"/>
    </row>
    <row r="201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85"/>
      <c r="Z201" s="85"/>
    </row>
    <row r="202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85"/>
      <c r="Z202" s="85"/>
    </row>
    <row r="203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85"/>
      <c r="Z203" s="85"/>
    </row>
    <row r="204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85"/>
      <c r="Z204" s="85"/>
    </row>
    <row r="205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85"/>
      <c r="Z205" s="85"/>
    </row>
    <row r="206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85"/>
      <c r="Z206" s="85"/>
    </row>
    <row r="207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85"/>
      <c r="Z207" s="85"/>
    </row>
    <row r="208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85"/>
      <c r="Z208" s="85"/>
    </row>
    <row r="209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85"/>
      <c r="Z209" s="85"/>
    </row>
    <row r="210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85"/>
      <c r="Z210" s="85"/>
    </row>
    <row r="211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85"/>
      <c r="Z211" s="85"/>
    </row>
    <row r="212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85"/>
      <c r="Z212" s="85"/>
    </row>
    <row r="213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85"/>
      <c r="Z213" s="85"/>
    </row>
    <row r="214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85"/>
      <c r="Z214" s="85"/>
    </row>
    <row r="215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85"/>
      <c r="Z215" s="85"/>
    </row>
    <row r="216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85"/>
      <c r="Z216" s="85"/>
    </row>
    <row r="217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85"/>
      <c r="Z217" s="85"/>
    </row>
    <row r="218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85"/>
      <c r="Z218" s="85"/>
    </row>
    <row r="219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85"/>
      <c r="Z219" s="85"/>
    </row>
    <row r="220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85"/>
      <c r="Z220" s="85"/>
    </row>
    <row r="221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85"/>
      <c r="Z221" s="85"/>
    </row>
    <row r="222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85"/>
      <c r="Z222" s="85"/>
    </row>
    <row r="223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85"/>
      <c r="Z223" s="85"/>
    </row>
    <row r="224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85"/>
      <c r="Z224" s="85"/>
    </row>
    <row r="225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85"/>
      <c r="Z225" s="85"/>
    </row>
    <row r="226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85"/>
      <c r="Z226" s="85"/>
    </row>
    <row r="227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85"/>
      <c r="Z227" s="85"/>
    </row>
    <row r="228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85"/>
      <c r="Z228" s="85"/>
    </row>
    <row r="229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85"/>
      <c r="Z229" s="85"/>
    </row>
    <row r="230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85"/>
      <c r="Z230" s="85"/>
    </row>
    <row r="231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85"/>
      <c r="Z231" s="85"/>
    </row>
    <row r="232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85"/>
      <c r="Z232" s="85"/>
    </row>
    <row r="233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85"/>
      <c r="Z233" s="85"/>
    </row>
    <row r="234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85"/>
      <c r="Z234" s="85"/>
    </row>
    <row r="235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85"/>
      <c r="Z235" s="85"/>
    </row>
    <row r="236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85"/>
      <c r="Z236" s="85"/>
    </row>
    <row r="237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85"/>
      <c r="Z237" s="85"/>
    </row>
    <row r="238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85"/>
      <c r="Z238" s="85"/>
    </row>
    <row r="239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85"/>
      <c r="Z239" s="85"/>
    </row>
    <row r="240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85"/>
      <c r="Z240" s="85"/>
    </row>
    <row r="241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85"/>
      <c r="Z241" s="85"/>
    </row>
    <row r="242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85"/>
      <c r="Z242" s="85"/>
    </row>
    <row r="243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85"/>
      <c r="Z243" s="85"/>
    </row>
    <row r="244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85"/>
      <c r="Z244" s="85"/>
    </row>
    <row r="245" ht="15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85"/>
      <c r="Z245" s="85"/>
    </row>
    <row r="246" ht="15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85"/>
      <c r="Z246" s="85"/>
    </row>
    <row r="247" ht="15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85"/>
      <c r="Z247" s="85"/>
    </row>
    <row r="248" ht="15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85"/>
      <c r="Z248" s="85"/>
    </row>
    <row r="249" ht="15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85"/>
      <c r="Z249" s="85"/>
    </row>
    <row r="250" ht="15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85"/>
      <c r="Z250" s="85"/>
    </row>
    <row r="251" ht="15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85"/>
      <c r="Z251" s="85"/>
    </row>
    <row r="252" ht="15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85"/>
      <c r="Z252" s="85"/>
    </row>
    <row r="253" ht="15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85"/>
      <c r="Z253" s="85"/>
    </row>
    <row r="254" ht="15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85"/>
      <c r="Z254" s="85"/>
    </row>
    <row r="255" ht="15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85"/>
      <c r="Z255" s="85"/>
    </row>
    <row r="256" ht="15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85"/>
      <c r="Z256" s="85"/>
    </row>
    <row r="257" ht="15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85"/>
      <c r="Z257" s="85"/>
    </row>
    <row r="258" ht="15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85"/>
      <c r="Z258" s="85"/>
    </row>
    <row r="259" ht="15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85"/>
      <c r="Z259" s="85"/>
    </row>
    <row r="260" ht="15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85"/>
      <c r="Z260" s="85"/>
    </row>
    <row r="261" ht="15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85"/>
      <c r="Z261" s="85"/>
    </row>
    <row r="262" ht="15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85"/>
      <c r="Z262" s="85"/>
    </row>
    <row r="263" ht="15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85"/>
      <c r="Z263" s="85"/>
    </row>
    <row r="264" ht="15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85"/>
      <c r="Z264" s="85"/>
    </row>
    <row r="265" ht="15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85"/>
      <c r="Z265" s="85"/>
    </row>
    <row r="266" ht="15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85"/>
      <c r="Z266" s="85"/>
    </row>
    <row r="267" ht="15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85"/>
      <c r="Z267" s="85"/>
    </row>
    <row r="268" ht="15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85"/>
      <c r="Z268" s="85"/>
    </row>
    <row r="269" ht="15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85"/>
      <c r="Z269" s="85"/>
    </row>
    <row r="270" ht="15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85"/>
      <c r="Z270" s="85"/>
    </row>
    <row r="271" ht="15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85"/>
      <c r="Z271" s="85"/>
    </row>
    <row r="272" ht="15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85"/>
      <c r="Z272" s="85"/>
    </row>
    <row r="273" ht="15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85"/>
      <c r="Z273" s="85"/>
    </row>
    <row r="274" ht="15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85"/>
      <c r="Z274" s="85"/>
    </row>
    <row r="275" ht="15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85"/>
      <c r="Z275" s="85"/>
    </row>
    <row r="276" ht="15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85"/>
      <c r="Z276" s="85"/>
    </row>
    <row r="277" ht="15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85"/>
      <c r="Z277" s="85"/>
    </row>
    <row r="278" ht="15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85"/>
      <c r="Z278" s="85"/>
    </row>
    <row r="279" ht="15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85"/>
      <c r="Z279" s="85"/>
    </row>
    <row r="280" ht="15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85"/>
      <c r="Z280" s="85"/>
    </row>
    <row r="281" ht="15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85"/>
      <c r="Z281" s="85"/>
    </row>
    <row r="282" ht="15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85"/>
      <c r="Z282" s="85"/>
    </row>
    <row r="283" ht="15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85"/>
      <c r="Z283" s="85"/>
    </row>
    <row r="284" ht="15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85"/>
      <c r="Z284" s="85"/>
    </row>
    <row r="285" ht="15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85"/>
      <c r="Z285" s="85"/>
    </row>
    <row r="286" ht="15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85"/>
      <c r="Z286" s="85"/>
    </row>
    <row r="287" ht="15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85"/>
      <c r="Z287" s="85"/>
    </row>
    <row r="288" ht="15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85"/>
      <c r="Z288" s="85"/>
    </row>
    <row r="289" ht="15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85"/>
      <c r="Z289" s="85"/>
    </row>
    <row r="290" ht="15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85"/>
      <c r="Z290" s="85"/>
    </row>
    <row r="291" ht="15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85"/>
      <c r="Z291" s="85"/>
    </row>
    <row r="292" ht="15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85"/>
      <c r="Z292" s="85"/>
    </row>
    <row r="293" ht="15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85"/>
      <c r="Z293" s="85"/>
    </row>
    <row r="294" ht="15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85"/>
      <c r="Z294" s="85"/>
    </row>
    <row r="295" ht="15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85"/>
      <c r="Z295" s="85"/>
    </row>
    <row r="296" ht="15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85"/>
      <c r="Z296" s="85"/>
    </row>
    <row r="297" ht="15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85"/>
      <c r="Z297" s="85"/>
    </row>
    <row r="298" ht="15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85"/>
      <c r="Z298" s="85"/>
    </row>
    <row r="299" ht="15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85"/>
      <c r="Z299" s="85"/>
    </row>
    <row r="300" ht="15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85"/>
      <c r="Z300" s="85"/>
    </row>
    <row r="301" ht="15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85"/>
      <c r="Z301" s="85"/>
    </row>
    <row r="302" ht="15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85"/>
      <c r="Z302" s="85"/>
    </row>
    <row r="303" ht="15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85"/>
      <c r="Z303" s="85"/>
    </row>
    <row r="304" ht="15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85"/>
      <c r="Z304" s="85"/>
    </row>
    <row r="305" ht="15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85"/>
      <c r="Z305" s="85"/>
    </row>
    <row r="306" ht="15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85"/>
      <c r="Z306" s="85"/>
    </row>
    <row r="307" ht="15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85"/>
      <c r="Z307" s="85"/>
    </row>
    <row r="308" ht="15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85"/>
      <c r="Z308" s="85"/>
    </row>
    <row r="309" ht="15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85"/>
      <c r="Z309" s="85"/>
    </row>
    <row r="310" ht="15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85"/>
      <c r="Z310" s="85"/>
    </row>
    <row r="311" ht="15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85"/>
      <c r="Z311" s="85"/>
    </row>
    <row r="312" ht="15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85"/>
      <c r="Z312" s="85"/>
    </row>
    <row r="313" ht="15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85"/>
      <c r="Z313" s="85"/>
    </row>
    <row r="314" ht="15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85"/>
      <c r="Z314" s="85"/>
    </row>
    <row r="315" ht="15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85"/>
      <c r="Z315" s="85"/>
    </row>
    <row r="316" ht="15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85"/>
      <c r="Z316" s="85"/>
    </row>
    <row r="317" ht="15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85"/>
      <c r="Z317" s="85"/>
    </row>
    <row r="318" ht="15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85"/>
      <c r="Z318" s="85"/>
    </row>
    <row r="319" ht="15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85"/>
      <c r="Z319" s="85"/>
    </row>
    <row r="320" ht="15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85"/>
      <c r="Z320" s="85"/>
    </row>
    <row r="321" ht="15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85"/>
      <c r="Z321" s="85"/>
    </row>
    <row r="322" ht="15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85"/>
      <c r="Z322" s="85"/>
    </row>
    <row r="323" ht="15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85"/>
      <c r="Z323" s="85"/>
    </row>
    <row r="324" ht="15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85"/>
      <c r="Z324" s="85"/>
    </row>
    <row r="325" ht="15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85"/>
      <c r="Z325" s="85"/>
    </row>
    <row r="326" ht="15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85"/>
      <c r="Z326" s="85"/>
    </row>
    <row r="327" ht="15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85"/>
      <c r="Z327" s="85"/>
    </row>
    <row r="328" ht="15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85"/>
      <c r="Z328" s="85"/>
    </row>
    <row r="329" ht="15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85"/>
      <c r="Z329" s="85"/>
    </row>
    <row r="330" ht="15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85"/>
      <c r="Z330" s="85"/>
    </row>
    <row r="331" ht="15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85"/>
      <c r="Z331" s="85"/>
    </row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O1:X1"/>
    <mergeCell ref="G3:K3"/>
    <mergeCell ref="B4:C4"/>
    <mergeCell ref="D4:E4"/>
    <mergeCell ref="H4:I4"/>
    <mergeCell ref="J4:K4"/>
    <mergeCell ref="A15:E15"/>
    <mergeCell ref="G15:K15"/>
    <mergeCell ref="O15:X15"/>
    <mergeCell ref="O18:R18"/>
    <mergeCell ref="A19:F19"/>
    <mergeCell ref="C20:D20"/>
    <mergeCell ref="E20:F20"/>
    <mergeCell ref="A28:F28"/>
    <mergeCell ref="A30:H30"/>
    <mergeCell ref="B31:D31"/>
    <mergeCell ref="E31:G31"/>
    <mergeCell ref="O32:R32"/>
    <mergeCell ref="A37:H37"/>
    <mergeCell ref="O37:U37"/>
    <mergeCell ref="A39:I39"/>
    <mergeCell ref="A121:G121"/>
    <mergeCell ref="B122:C122"/>
    <mergeCell ref="D122:E122"/>
    <mergeCell ref="F122:G122"/>
    <mergeCell ref="A128:G128"/>
    <mergeCell ref="C40:E40"/>
    <mergeCell ref="F40:H40"/>
    <mergeCell ref="O51:U51"/>
    <mergeCell ref="A52:I52"/>
    <mergeCell ref="O53:X53"/>
    <mergeCell ref="A72:E72"/>
    <mergeCell ref="A86:E86"/>
  </mergeCells>
  <drawing r:id="rId1"/>
</worksheet>
</file>